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0410" windowHeight="11160"/>
  </bookViews>
  <sheets>
    <sheet name="SEPTIEMBRE" sheetId="1" r:id="rId1"/>
  </sheets>
  <definedNames>
    <definedName name="_xlnm._FilterDatabase" localSheetId="0" hidden="1">SEPTIEMBRE!$A$11:$J$405</definedName>
    <definedName name="SERVICIO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2" i="1"/>
  <c r="F224"/>
  <c r="F219"/>
  <c r="F215"/>
  <c r="F211"/>
  <c r="F207"/>
  <c r="H205"/>
  <c r="G205"/>
  <c r="F205"/>
  <c r="F178"/>
  <c r="F176"/>
  <c r="J220"/>
  <c r="I220"/>
  <c r="I127"/>
  <c r="J127"/>
  <c r="I13" l="1"/>
  <c r="J13"/>
  <c r="I38"/>
  <c r="J38"/>
  <c r="I37"/>
  <c r="J37"/>
  <c r="I24"/>
  <c r="J24"/>
  <c r="I93"/>
  <c r="J93"/>
  <c r="I80"/>
  <c r="J80"/>
  <c r="I72"/>
  <c r="J72"/>
  <c r="I73"/>
  <c r="J73"/>
  <c r="I67"/>
  <c r="J67"/>
  <c r="I54"/>
  <c r="J54"/>
  <c r="I44"/>
  <c r="J44"/>
  <c r="I45"/>
  <c r="J45"/>
  <c r="I46"/>
  <c r="J46"/>
  <c r="I106"/>
  <c r="J106"/>
  <c r="I144"/>
  <c r="J144"/>
  <c r="I141"/>
  <c r="J141"/>
  <c r="I172"/>
  <c r="J172"/>
  <c r="I173"/>
  <c r="J173"/>
  <c r="I174"/>
  <c r="J174"/>
  <c r="I185"/>
  <c r="J185"/>
  <c r="I181"/>
  <c r="J181"/>
  <c r="I213"/>
  <c r="J213"/>
  <c r="I217"/>
  <c r="J217"/>
  <c r="I228"/>
  <c r="J228"/>
  <c r="I226"/>
  <c r="J226"/>
  <c r="I227"/>
  <c r="J227"/>
  <c r="I235"/>
  <c r="J235"/>
  <c r="I236"/>
  <c r="J236"/>
  <c r="J268"/>
  <c r="I268"/>
  <c r="I250"/>
  <c r="J250"/>
  <c r="I246"/>
  <c r="J246"/>
  <c r="I277"/>
  <c r="J277"/>
  <c r="I281"/>
  <c r="J281"/>
  <c r="I293"/>
  <c r="J293"/>
  <c r="I294"/>
  <c r="J294"/>
  <c r="I295"/>
  <c r="J295"/>
  <c r="I312"/>
  <c r="J312"/>
  <c r="I337" l="1"/>
  <c r="J337"/>
  <c r="I338"/>
  <c r="J338"/>
  <c r="H342"/>
  <c r="G342"/>
  <c r="F342"/>
  <c r="I341"/>
  <c r="J341"/>
  <c r="I363" l="1"/>
  <c r="J363"/>
  <c r="I385"/>
  <c r="J385"/>
  <c r="H390"/>
  <c r="G390"/>
  <c r="F390"/>
  <c r="I389"/>
  <c r="J389"/>
  <c r="I400"/>
  <c r="J400"/>
  <c r="I377"/>
  <c r="J377"/>
  <c r="I351"/>
  <c r="J351"/>
  <c r="I345"/>
  <c r="J345"/>
  <c r="I346"/>
  <c r="J346"/>
  <c r="I347"/>
  <c r="J347"/>
  <c r="I307"/>
  <c r="J307"/>
  <c r="I308"/>
  <c r="J308"/>
  <c r="I243"/>
  <c r="J243"/>
  <c r="I244"/>
  <c r="J244"/>
  <c r="I245"/>
  <c r="J245"/>
  <c r="I210"/>
  <c r="I194"/>
  <c r="J194"/>
  <c r="I175"/>
  <c r="J175"/>
  <c r="I158" l="1"/>
  <c r="I148"/>
  <c r="J148"/>
  <c r="I105"/>
  <c r="J105"/>
  <c r="I53"/>
  <c r="J53"/>
  <c r="I66"/>
  <c r="J66"/>
  <c r="F40" l="1"/>
  <c r="I25" l="1"/>
  <c r="J25"/>
  <c r="I21"/>
  <c r="J21"/>
  <c r="G207"/>
  <c r="H207"/>
  <c r="I14"/>
  <c r="I15"/>
  <c r="I16"/>
  <c r="I17"/>
  <c r="I18"/>
  <c r="I19"/>
  <c r="I20"/>
  <c r="I22"/>
  <c r="I23"/>
  <c r="I26"/>
  <c r="I27"/>
  <c r="I28"/>
  <c r="I29"/>
  <c r="I30"/>
  <c r="I31"/>
  <c r="I32"/>
  <c r="I33"/>
  <c r="I34"/>
  <c r="I35"/>
  <c r="I36"/>
  <c r="I39"/>
  <c r="J399"/>
  <c r="I399"/>
  <c r="F403"/>
  <c r="G403"/>
  <c r="H403"/>
  <c r="J393"/>
  <c r="I393"/>
  <c r="J384"/>
  <c r="I384"/>
  <c r="J356"/>
  <c r="I356"/>
  <c r="J302" l="1"/>
  <c r="I302"/>
  <c r="J296" l="1"/>
  <c r="I296"/>
  <c r="J272"/>
  <c r="I272"/>
  <c r="F239"/>
  <c r="J231" l="1"/>
  <c r="I231"/>
  <c r="J128" l="1"/>
  <c r="I128"/>
  <c r="J126"/>
  <c r="I126"/>
  <c r="J125"/>
  <c r="I125"/>
  <c r="F129"/>
  <c r="G129"/>
  <c r="H129"/>
  <c r="G99"/>
  <c r="H99"/>
  <c r="I98"/>
  <c r="F99"/>
  <c r="J98"/>
  <c r="H95"/>
  <c r="F95"/>
  <c r="J94"/>
  <c r="I94"/>
  <c r="J92"/>
  <c r="I92"/>
  <c r="J91"/>
  <c r="I91"/>
  <c r="J90"/>
  <c r="I90"/>
  <c r="I87"/>
  <c r="J87"/>
  <c r="I88"/>
  <c r="J88"/>
  <c r="I89"/>
  <c r="J89"/>
  <c r="I99" l="1"/>
  <c r="J99"/>
  <c r="G357" l="1"/>
  <c r="H357"/>
  <c r="F357"/>
  <c r="J355"/>
  <c r="I355"/>
  <c r="J326" l="1"/>
  <c r="I326"/>
  <c r="J325"/>
  <c r="I325"/>
  <c r="J330"/>
  <c r="I330"/>
  <c r="J329"/>
  <c r="I329"/>
  <c r="J328"/>
  <c r="I328"/>
  <c r="J327"/>
  <c r="I327"/>
  <c r="F331"/>
  <c r="G331"/>
  <c r="H331"/>
  <c r="H232" l="1"/>
  <c r="J206"/>
  <c r="I206"/>
  <c r="G176"/>
  <c r="H176"/>
  <c r="J171"/>
  <c r="I171"/>
  <c r="J166" l="1"/>
  <c r="I166"/>
  <c r="J165"/>
  <c r="I165"/>
  <c r="J167"/>
  <c r="I167"/>
  <c r="J143"/>
  <c r="I143"/>
  <c r="F156"/>
  <c r="G156"/>
  <c r="H156"/>
  <c r="J376"/>
  <c r="I376"/>
  <c r="J375"/>
  <c r="I375"/>
  <c r="J374"/>
  <c r="I374"/>
  <c r="F378"/>
  <c r="G378"/>
  <c r="J333" l="1"/>
  <c r="J334"/>
  <c r="I333"/>
  <c r="I334"/>
  <c r="J332"/>
  <c r="I332"/>
  <c r="J298" l="1"/>
  <c r="I298"/>
  <c r="F299"/>
  <c r="G299"/>
  <c r="H299"/>
  <c r="J216" l="1"/>
  <c r="I216"/>
  <c r="J214"/>
  <c r="I214"/>
  <c r="G122" l="1"/>
  <c r="H122"/>
  <c r="G95"/>
  <c r="J103"/>
  <c r="J65"/>
  <c r="J380"/>
  <c r="I380"/>
  <c r="J352" l="1"/>
  <c r="I352"/>
  <c r="J350"/>
  <c r="I350"/>
  <c r="J340"/>
  <c r="I340"/>
  <c r="G339"/>
  <c r="H339"/>
  <c r="F339"/>
  <c r="G335"/>
  <c r="H335"/>
  <c r="F335"/>
  <c r="J324"/>
  <c r="I324"/>
  <c r="G303"/>
  <c r="H303"/>
  <c r="F303"/>
  <c r="J301"/>
  <c r="I301"/>
  <c r="J335" l="1"/>
  <c r="I335"/>
  <c r="J288" l="1"/>
  <c r="I288"/>
  <c r="J132" l="1"/>
  <c r="I132"/>
  <c r="J131"/>
  <c r="I131"/>
  <c r="J130"/>
  <c r="I130"/>
  <c r="J118"/>
  <c r="I118"/>
  <c r="J117"/>
  <c r="I117"/>
  <c r="F122"/>
  <c r="J39"/>
  <c r="J36"/>
  <c r="J269" l="1"/>
  <c r="I269"/>
  <c r="J204" l="1"/>
  <c r="I204"/>
  <c r="J124" l="1"/>
  <c r="I124"/>
  <c r="I103"/>
  <c r="F108"/>
  <c r="G108"/>
  <c r="F396"/>
  <c r="J388"/>
  <c r="I388"/>
  <c r="G382"/>
  <c r="H382"/>
  <c r="F382"/>
  <c r="I381"/>
  <c r="F387"/>
  <c r="J379"/>
  <c r="I379"/>
  <c r="J381" l="1"/>
  <c r="J382" l="1"/>
  <c r="I382"/>
  <c r="F349" l="1"/>
  <c r="J336"/>
  <c r="I336"/>
  <c r="J323"/>
  <c r="I323"/>
  <c r="J322"/>
  <c r="I322"/>
  <c r="F290"/>
  <c r="G290"/>
  <c r="H290"/>
  <c r="J297" l="1"/>
  <c r="I297"/>
  <c r="G232" l="1"/>
  <c r="J230"/>
  <c r="I230"/>
  <c r="J218"/>
  <c r="I218"/>
  <c r="J183"/>
  <c r="I183"/>
  <c r="J182"/>
  <c r="I182"/>
  <c r="J35" l="1"/>
  <c r="G40"/>
  <c r="H40"/>
  <c r="G224" l="1"/>
  <c r="H224"/>
  <c r="J163" l="1"/>
  <c r="I163"/>
  <c r="F169"/>
  <c r="G169"/>
  <c r="H169"/>
  <c r="J145"/>
  <c r="I145"/>
  <c r="J142"/>
  <c r="I142"/>
  <c r="J394" l="1"/>
  <c r="I394"/>
  <c r="J395"/>
  <c r="I395"/>
  <c r="G396"/>
  <c r="H396"/>
  <c r="J361"/>
  <c r="I361"/>
  <c r="J362"/>
  <c r="I362"/>
  <c r="J364"/>
  <c r="I364"/>
  <c r="J265" l="1"/>
  <c r="I265"/>
  <c r="J266"/>
  <c r="I266"/>
  <c r="J223" l="1"/>
  <c r="I223"/>
  <c r="G219"/>
  <c r="H219"/>
  <c r="J164" l="1"/>
  <c r="I164"/>
  <c r="J151"/>
  <c r="I151"/>
  <c r="J150"/>
  <c r="I150"/>
  <c r="I123"/>
  <c r="J120"/>
  <c r="I120"/>
  <c r="J104"/>
  <c r="I104"/>
  <c r="H108"/>
  <c r="F353" l="1"/>
  <c r="G353"/>
  <c r="H353"/>
  <c r="G239" l="1"/>
  <c r="H239"/>
  <c r="J282" l="1"/>
  <c r="I282"/>
  <c r="H279"/>
  <c r="J273"/>
  <c r="I273"/>
  <c r="J267"/>
  <c r="I267"/>
  <c r="J264"/>
  <c r="I264"/>
  <c r="J209" l="1"/>
  <c r="I209"/>
  <c r="J202"/>
  <c r="I202"/>
  <c r="J168" l="1"/>
  <c r="I168"/>
  <c r="J102"/>
  <c r="I102"/>
  <c r="J274" l="1"/>
  <c r="I274"/>
  <c r="I242"/>
  <c r="J242"/>
  <c r="I247"/>
  <c r="J247"/>
  <c r="I248"/>
  <c r="J248"/>
  <c r="I249"/>
  <c r="J249"/>
  <c r="J210" l="1"/>
  <c r="J19" l="1"/>
  <c r="J401"/>
  <c r="I401"/>
  <c r="J386" l="1"/>
  <c r="I386"/>
  <c r="G387"/>
  <c r="H387"/>
  <c r="J348" l="1"/>
  <c r="I348"/>
  <c r="G349"/>
  <c r="H349"/>
  <c r="J314"/>
  <c r="I314"/>
  <c r="J287" l="1"/>
  <c r="I287"/>
  <c r="F279"/>
  <c r="G279"/>
  <c r="J238"/>
  <c r="I238"/>
  <c r="G215" l="1"/>
  <c r="H215"/>
  <c r="J153" l="1"/>
  <c r="I153"/>
  <c r="J152"/>
  <c r="I152"/>
  <c r="J149"/>
  <c r="I149"/>
  <c r="J147"/>
  <c r="I147"/>
  <c r="J121"/>
  <c r="I121"/>
  <c r="J119"/>
  <c r="I119"/>
  <c r="G359" l="1"/>
  <c r="G404" s="1"/>
  <c r="H359"/>
  <c r="F359"/>
  <c r="J358"/>
  <c r="I358"/>
  <c r="I359" l="1"/>
  <c r="J359"/>
  <c r="G305" l="1"/>
  <c r="G354" s="1"/>
  <c r="H305"/>
  <c r="H354" s="1"/>
  <c r="F305"/>
  <c r="F354" s="1"/>
  <c r="I303" l="1"/>
  <c r="J303"/>
  <c r="G241" l="1"/>
  <c r="H241"/>
  <c r="F241"/>
  <c r="I239" l="1"/>
  <c r="J239"/>
  <c r="G178" l="1"/>
  <c r="H178"/>
  <c r="J205" l="1"/>
  <c r="I205"/>
  <c r="J402"/>
  <c r="I402"/>
  <c r="J398"/>
  <c r="I398"/>
  <c r="J292" l="1"/>
  <c r="I292"/>
  <c r="J289"/>
  <c r="I289"/>
  <c r="J286"/>
  <c r="I286"/>
  <c r="J160" l="1"/>
  <c r="I160"/>
  <c r="J159"/>
  <c r="I159"/>
  <c r="J137"/>
  <c r="I137"/>
  <c r="J136"/>
  <c r="I136"/>
  <c r="J135"/>
  <c r="I135"/>
  <c r="I353" l="1"/>
  <c r="J222" l="1"/>
  <c r="I222"/>
  <c r="I360" l="1"/>
  <c r="J360"/>
  <c r="I365"/>
  <c r="J365"/>
  <c r="I366"/>
  <c r="J366"/>
  <c r="I367"/>
  <c r="J367"/>
  <c r="I368"/>
  <c r="J368" s="1"/>
  <c r="I369"/>
  <c r="I370"/>
  <c r="J370"/>
  <c r="I371"/>
  <c r="J371"/>
  <c r="I372"/>
  <c r="J372"/>
  <c r="I373"/>
  <c r="J373"/>
  <c r="H378" l="1"/>
  <c r="H404" s="1"/>
  <c r="J369"/>
  <c r="J311"/>
  <c r="I311"/>
  <c r="J310"/>
  <c r="I310"/>
  <c r="J252" l="1"/>
  <c r="I252"/>
  <c r="J251"/>
  <c r="I251"/>
  <c r="F270"/>
  <c r="G270"/>
  <c r="H270"/>
  <c r="J189" l="1"/>
  <c r="I189"/>
  <c r="J188"/>
  <c r="I188"/>
  <c r="J86" l="1"/>
  <c r="I86"/>
  <c r="J85"/>
  <c r="I85"/>
  <c r="J84"/>
  <c r="I84"/>
  <c r="F97"/>
  <c r="G97"/>
  <c r="H97"/>
  <c r="J212" l="1"/>
  <c r="I212"/>
  <c r="J140" l="1"/>
  <c r="I140"/>
  <c r="J139"/>
  <c r="I139"/>
  <c r="J138"/>
  <c r="I138"/>
  <c r="J134"/>
  <c r="I134"/>
  <c r="J112"/>
  <c r="I112"/>
  <c r="J111"/>
  <c r="I111"/>
  <c r="J110"/>
  <c r="I110"/>
  <c r="F170"/>
  <c r="G170"/>
  <c r="J176" l="1"/>
  <c r="I176"/>
  <c r="J321" l="1"/>
  <c r="I321"/>
  <c r="J320"/>
  <c r="I320"/>
  <c r="J319"/>
  <c r="I319"/>
  <c r="J318"/>
  <c r="I318"/>
  <c r="J317"/>
  <c r="I317"/>
  <c r="J316"/>
  <c r="I316"/>
  <c r="J291" l="1"/>
  <c r="I291"/>
  <c r="J285"/>
  <c r="I285"/>
  <c r="J240"/>
  <c r="I240"/>
  <c r="J229" l="1"/>
  <c r="I229"/>
  <c r="J225"/>
  <c r="I225"/>
  <c r="J197"/>
  <c r="I197"/>
  <c r="J196"/>
  <c r="I196"/>
  <c r="J195"/>
  <c r="I195"/>
  <c r="J193"/>
  <c r="I193"/>
  <c r="F233"/>
  <c r="G211"/>
  <c r="G233" s="1"/>
  <c r="J107" l="1"/>
  <c r="I107"/>
  <c r="J34"/>
  <c r="J33"/>
  <c r="J32"/>
  <c r="J31"/>
  <c r="J30"/>
  <c r="J278" l="1"/>
  <c r="I278"/>
  <c r="I232" l="1"/>
  <c r="I12"/>
  <c r="I208" l="1"/>
  <c r="J208"/>
  <c r="J162" l="1"/>
  <c r="I162"/>
  <c r="J75"/>
  <c r="I75"/>
  <c r="J74"/>
  <c r="I74"/>
  <c r="J71"/>
  <c r="I71"/>
  <c r="J79"/>
  <c r="I79"/>
  <c r="J78"/>
  <c r="I78"/>
  <c r="J77"/>
  <c r="I77"/>
  <c r="J76"/>
  <c r="I76"/>
  <c r="J83"/>
  <c r="I83"/>
  <c r="I82"/>
  <c r="J82" s="1"/>
  <c r="I81"/>
  <c r="J81" s="1"/>
  <c r="J14"/>
  <c r="J15"/>
  <c r="J16"/>
  <c r="J17"/>
  <c r="J18"/>
  <c r="J20"/>
  <c r="J22"/>
  <c r="J23"/>
  <c r="J26"/>
  <c r="J27"/>
  <c r="J28"/>
  <c r="J29"/>
  <c r="J12"/>
  <c r="J40"/>
  <c r="I40" l="1"/>
  <c r="I344" l="1"/>
  <c r="I343"/>
  <c r="J344"/>
  <c r="J304"/>
  <c r="I304"/>
  <c r="I349" l="1"/>
  <c r="J305"/>
  <c r="I305"/>
  <c r="J383" l="1"/>
  <c r="I383"/>
  <c r="I179" l="1"/>
  <c r="J179"/>
  <c r="I180"/>
  <c r="J180"/>
  <c r="I184"/>
  <c r="J184"/>
  <c r="I186"/>
  <c r="J186"/>
  <c r="I41" l="1"/>
  <c r="J41"/>
  <c r="I42"/>
  <c r="J42"/>
  <c r="J315" l="1"/>
  <c r="I315"/>
  <c r="J146" l="1"/>
  <c r="J154"/>
  <c r="J155"/>
  <c r="J157"/>
  <c r="J158"/>
  <c r="J161"/>
  <c r="J177"/>
  <c r="J187"/>
  <c r="J190"/>
  <c r="J191"/>
  <c r="J192"/>
  <c r="J198"/>
  <c r="J199"/>
  <c r="J200"/>
  <c r="J201"/>
  <c r="J203"/>
  <c r="J221"/>
  <c r="J224"/>
  <c r="J234"/>
  <c r="J237"/>
  <c r="J253"/>
  <c r="J254"/>
  <c r="J255"/>
  <c r="J256"/>
  <c r="J257"/>
  <c r="J258"/>
  <c r="J259"/>
  <c r="J260"/>
  <c r="J261"/>
  <c r="J262"/>
  <c r="J263"/>
  <c r="J271"/>
  <c r="J276"/>
  <c r="J280"/>
  <c r="J284"/>
  <c r="J306"/>
  <c r="J309"/>
  <c r="J313"/>
  <c r="J343"/>
  <c r="J391"/>
  <c r="J392"/>
  <c r="J397"/>
  <c r="I146"/>
  <c r="I154"/>
  <c r="I155"/>
  <c r="I157"/>
  <c r="I161"/>
  <c r="I177"/>
  <c r="I187"/>
  <c r="I190"/>
  <c r="I191"/>
  <c r="I192"/>
  <c r="I198"/>
  <c r="I199"/>
  <c r="I200"/>
  <c r="I201"/>
  <c r="I203"/>
  <c r="I221"/>
  <c r="I224"/>
  <c r="I234"/>
  <c r="I237"/>
  <c r="I253"/>
  <c r="I254"/>
  <c r="I255"/>
  <c r="I256"/>
  <c r="I257"/>
  <c r="I258"/>
  <c r="I260"/>
  <c r="I261"/>
  <c r="I262"/>
  <c r="I263"/>
  <c r="I271"/>
  <c r="I276"/>
  <c r="I280"/>
  <c r="I284"/>
  <c r="I306"/>
  <c r="I309"/>
  <c r="I313"/>
  <c r="I391"/>
  <c r="I392"/>
  <c r="I397"/>
  <c r="J133"/>
  <c r="I133"/>
  <c r="J123"/>
  <c r="J113"/>
  <c r="J114"/>
  <c r="J115"/>
  <c r="J116"/>
  <c r="I113"/>
  <c r="I114"/>
  <c r="I115"/>
  <c r="I116"/>
  <c r="J109"/>
  <c r="I109"/>
  <c r="J101"/>
  <c r="I101"/>
  <c r="J100"/>
  <c r="I100"/>
  <c r="J43"/>
  <c r="J47"/>
  <c r="J48"/>
  <c r="J49"/>
  <c r="J50"/>
  <c r="J51"/>
  <c r="J52"/>
  <c r="J55"/>
  <c r="J56"/>
  <c r="J57"/>
  <c r="J58"/>
  <c r="J62"/>
  <c r="J63"/>
  <c r="J64"/>
  <c r="J68"/>
  <c r="J69"/>
  <c r="J70"/>
  <c r="I43"/>
  <c r="I47"/>
  <c r="I48"/>
  <c r="I49"/>
  <c r="I50"/>
  <c r="I51"/>
  <c r="I52"/>
  <c r="I55"/>
  <c r="I56"/>
  <c r="I57"/>
  <c r="I58"/>
  <c r="I59"/>
  <c r="J59" s="1"/>
  <c r="I60"/>
  <c r="I61"/>
  <c r="J61" s="1"/>
  <c r="I62"/>
  <c r="I63"/>
  <c r="I64"/>
  <c r="I65"/>
  <c r="I68"/>
  <c r="I69"/>
  <c r="I70"/>
  <c r="J60" l="1"/>
  <c r="H170"/>
  <c r="J378" l="1"/>
  <c r="I378"/>
  <c r="H275" l="1"/>
  <c r="G275"/>
  <c r="F275"/>
  <c r="I259"/>
  <c r="I275" l="1"/>
  <c r="J270"/>
  <c r="J275"/>
  <c r="I270"/>
  <c r="J178" l="1"/>
  <c r="I178"/>
  <c r="H283" l="1"/>
  <c r="H300" s="1"/>
  <c r="G283"/>
  <c r="G300" s="1"/>
  <c r="F283"/>
  <c r="F300" s="1"/>
  <c r="H211"/>
  <c r="H233" s="1"/>
  <c r="J96"/>
  <c r="I96"/>
  <c r="D8" l="1"/>
  <c r="J219"/>
  <c r="I387"/>
  <c r="I156"/>
  <c r="I215"/>
  <c r="I342"/>
  <c r="I279"/>
  <c r="I290"/>
  <c r="J169"/>
  <c r="J241"/>
  <c r="J283"/>
  <c r="J299"/>
  <c r="J331"/>
  <c r="J339"/>
  <c r="J349"/>
  <c r="J357"/>
  <c r="J396"/>
  <c r="J122"/>
  <c r="J156"/>
  <c r="I169"/>
  <c r="I241"/>
  <c r="J279"/>
  <c r="I283"/>
  <c r="J290"/>
  <c r="I299"/>
  <c r="I331"/>
  <c r="I339"/>
  <c r="J342"/>
  <c r="J353"/>
  <c r="I357"/>
  <c r="J387"/>
  <c r="I396"/>
  <c r="I219"/>
  <c r="J215"/>
  <c r="J211"/>
  <c r="I211"/>
  <c r="J207"/>
  <c r="I207"/>
  <c r="E7"/>
  <c r="D7"/>
  <c r="F7"/>
  <c r="I129"/>
  <c r="I403"/>
  <c r="I108"/>
  <c r="J97"/>
  <c r="D6"/>
  <c r="I97"/>
  <c r="J108"/>
  <c r="I122"/>
  <c r="J129"/>
  <c r="F9"/>
  <c r="I95"/>
  <c r="J95"/>
  <c r="D5"/>
  <c r="J403"/>
  <c r="I354" l="1"/>
  <c r="G8" s="1"/>
  <c r="F5"/>
  <c r="J170"/>
  <c r="H5" s="1"/>
  <c r="F8"/>
  <c r="J354"/>
  <c r="H8" s="1"/>
  <c r="E5"/>
  <c r="I170"/>
  <c r="G5" s="1"/>
  <c r="J300"/>
  <c r="H7" s="1"/>
  <c r="I300"/>
  <c r="G7" s="1"/>
  <c r="E6"/>
  <c r="I233"/>
  <c r="G6" s="1"/>
  <c r="E9"/>
  <c r="E8"/>
  <c r="J232"/>
  <c r="F6"/>
  <c r="J233" l="1"/>
  <c r="H6" s="1"/>
  <c r="J390" l="1"/>
  <c r="I390"/>
  <c r="F404"/>
  <c r="J404" s="1"/>
  <c r="H9" s="1"/>
  <c r="I404" l="1"/>
  <c r="G9" s="1"/>
  <c r="D9"/>
</calcChain>
</file>

<file path=xl/sharedStrings.xml><?xml version="1.0" encoding="utf-8"?>
<sst xmlns="http://schemas.openxmlformats.org/spreadsheetml/2006/main" count="1896" uniqueCount="502">
  <si>
    <t>ECOOPSOS ESS EPS-S</t>
  </si>
  <si>
    <t>NIT. 832000760-8</t>
  </si>
  <si>
    <t>FORMATO DE REPORTE MENSUAL RESOLUCION 1552 DE 2013</t>
  </si>
  <si>
    <t>SERVICIO</t>
  </si>
  <si>
    <t>TOTAL CITAS ASIGNADAS</t>
  </si>
  <si>
    <t>Sumatoria dias en que se asigna La cita y la fecha en la Cual el Usuario Solicito la Cita.</t>
  </si>
  <si>
    <t>Sumatoria días en que se asigna la cita y la fecha para  la cual el usuario solicita le sea asignada</t>
  </si>
  <si>
    <t>Tiempo promedio de espera según fecha en que se solicita la Cita</t>
  </si>
  <si>
    <t>Tiempo promedio de espera según fecha para la cual se solicita la Cita</t>
  </si>
  <si>
    <t>MEDICINA GENERAL</t>
  </si>
  <si>
    <t>PEDIATRIA</t>
  </si>
  <si>
    <t xml:space="preserve">MEDICINA INTERNA </t>
  </si>
  <si>
    <t xml:space="preserve">GINECOLOGIA </t>
  </si>
  <si>
    <t>CIRUGIA GENERAL</t>
  </si>
  <si>
    <t>DEPARTAMENTO</t>
  </si>
  <si>
    <t>MUNICIPIO</t>
  </si>
  <si>
    <t>NOMBRE IPS</t>
  </si>
  <si>
    <t>ANTIOQUIA</t>
  </si>
  <si>
    <t xml:space="preserve">TOTAL </t>
  </si>
  <si>
    <t>CUNDINAMARCA</t>
  </si>
  <si>
    <t xml:space="preserve">CORDOBA </t>
  </si>
  <si>
    <t>BOYACÁ</t>
  </si>
  <si>
    <t>BOYACA</t>
  </si>
  <si>
    <t>HUILA</t>
  </si>
  <si>
    <t>META</t>
  </si>
  <si>
    <t>TOLIMA</t>
  </si>
  <si>
    <t>NORTE DE SANTANDER</t>
  </si>
  <si>
    <t>NACIONAL</t>
  </si>
  <si>
    <t>MEDICINA INTERNA</t>
  </si>
  <si>
    <t>OBSTETRICIA</t>
  </si>
  <si>
    <t xml:space="preserve">MEDICINA GENERAL </t>
  </si>
  <si>
    <t/>
  </si>
  <si>
    <t>Andes</t>
  </si>
  <si>
    <t>Betania</t>
  </si>
  <si>
    <t>Buritica</t>
  </si>
  <si>
    <t>Cocorna</t>
  </si>
  <si>
    <t>Concordia</t>
  </si>
  <si>
    <t>La Ceja</t>
  </si>
  <si>
    <t>Peñol</t>
  </si>
  <si>
    <t>Pueblo Rico</t>
  </si>
  <si>
    <t>Puerto Nare</t>
  </si>
  <si>
    <t>Retiro</t>
  </si>
  <si>
    <t>Rionegro</t>
  </si>
  <si>
    <t xml:space="preserve">Cuidad Bolivar </t>
  </si>
  <si>
    <t>Salgar</t>
  </si>
  <si>
    <t xml:space="preserve">San Carlos </t>
  </si>
  <si>
    <t>San Jeronimo</t>
  </si>
  <si>
    <t>Santa Barbara</t>
  </si>
  <si>
    <t>Arbelaez</t>
  </si>
  <si>
    <t>Cajica</t>
  </si>
  <si>
    <t>Caqueza</t>
  </si>
  <si>
    <t>Chia</t>
  </si>
  <si>
    <t>Choachi</t>
  </si>
  <si>
    <t>Fomeque</t>
  </si>
  <si>
    <t>Funza</t>
  </si>
  <si>
    <t>Fusagasuga</t>
  </si>
  <si>
    <t>Gama</t>
  </si>
  <si>
    <t>Girardot</t>
  </si>
  <si>
    <t>Guaduas</t>
  </si>
  <si>
    <t>Jerusalen</t>
  </si>
  <si>
    <t>Junin</t>
  </si>
  <si>
    <t>Madrid</t>
  </si>
  <si>
    <t>Silvania</t>
  </si>
  <si>
    <t>Soacha</t>
  </si>
  <si>
    <t>Tausa</t>
  </si>
  <si>
    <t>Ubala</t>
  </si>
  <si>
    <t>Ubaque</t>
  </si>
  <si>
    <t>Vergara</t>
  </si>
  <si>
    <t>Ubate</t>
  </si>
  <si>
    <t>Villeta</t>
  </si>
  <si>
    <t>Chinauta</t>
  </si>
  <si>
    <t>Chiquinquira</t>
  </si>
  <si>
    <t>Moniquira</t>
  </si>
  <si>
    <t>Otanche</t>
  </si>
  <si>
    <t>Puerto Boyaca</t>
  </si>
  <si>
    <t>Saboya</t>
  </si>
  <si>
    <t>Campoalegre</t>
  </si>
  <si>
    <t>Algeciras</t>
  </si>
  <si>
    <t>La Argentina</t>
  </si>
  <si>
    <t>La Plata</t>
  </si>
  <si>
    <t>Nataga</t>
  </si>
  <si>
    <t>Paicol</t>
  </si>
  <si>
    <t>Granada</t>
  </si>
  <si>
    <t>Lejanias</t>
  </si>
  <si>
    <t>Vista Hermosa</t>
  </si>
  <si>
    <t>Anzoategui</t>
  </si>
  <si>
    <t>Armero - Guyabal</t>
  </si>
  <si>
    <t>Chaparral</t>
  </si>
  <si>
    <t>Flandes</t>
  </si>
  <si>
    <t>Fresno</t>
  </si>
  <si>
    <t>Herveo</t>
  </si>
  <si>
    <t>Ortega</t>
  </si>
  <si>
    <t>Palocabildo</t>
  </si>
  <si>
    <t>Prado</t>
  </si>
  <si>
    <t>San Luis</t>
  </si>
  <si>
    <t>Cucuta</t>
  </si>
  <si>
    <t>Ocaña</t>
  </si>
  <si>
    <t>Neiva</t>
  </si>
  <si>
    <t>Ibague</t>
  </si>
  <si>
    <t>Concepcion</t>
  </si>
  <si>
    <t>El Carmen De Viboral</t>
  </si>
  <si>
    <t>Nariño</t>
  </si>
  <si>
    <t>Medellin</t>
  </si>
  <si>
    <t>Puerto Berrio</t>
  </si>
  <si>
    <t xml:space="preserve">Total </t>
  </si>
  <si>
    <t>Facatativa</t>
  </si>
  <si>
    <t>Gacheta</t>
  </si>
  <si>
    <t>Puerto Salgar</t>
  </si>
  <si>
    <t>San Antonio Del Tequendama</t>
  </si>
  <si>
    <t>La Vega</t>
  </si>
  <si>
    <t>Bogota</t>
  </si>
  <si>
    <t>Cucunuba</t>
  </si>
  <si>
    <t>Tocaima</t>
  </si>
  <si>
    <t>Montelibano</t>
  </si>
  <si>
    <t>Gigante</t>
  </si>
  <si>
    <t>Iquira</t>
  </si>
  <si>
    <t>Palermo</t>
  </si>
  <si>
    <t>Santa Maria</t>
  </si>
  <si>
    <t>Garzón</t>
  </si>
  <si>
    <t>Villavicencio</t>
  </si>
  <si>
    <t>San Antonio</t>
  </si>
  <si>
    <t>Coello</t>
  </si>
  <si>
    <t>Honda</t>
  </si>
  <si>
    <t>Libano</t>
  </si>
  <si>
    <t>Purificacion</t>
  </si>
  <si>
    <t>Rioblanco</t>
  </si>
  <si>
    <t>Rovira</t>
  </si>
  <si>
    <t xml:space="preserve">Santa Isabel </t>
  </si>
  <si>
    <t>Valle  De San Juan</t>
  </si>
  <si>
    <t>Los Patios</t>
  </si>
  <si>
    <t xml:space="preserve">Villa Delrosario </t>
  </si>
  <si>
    <t>Monteria</t>
  </si>
  <si>
    <t>San Martin</t>
  </si>
  <si>
    <t>E.S.E Hospital San Rafael De Andes</t>
  </si>
  <si>
    <t xml:space="preserve">Fundacion La Luz </t>
  </si>
  <si>
    <t xml:space="preserve">Ese Hospital San Antonio </t>
  </si>
  <si>
    <t>E.S.E Hospital San Antoniio De Buritica</t>
  </si>
  <si>
    <t>Ese Hospital San Juan De Dios De Cocorna</t>
  </si>
  <si>
    <t>Ese Hospital Jose Maria Cordoba</t>
  </si>
  <si>
    <t>Ese Hospital San Juan De Dios</t>
  </si>
  <si>
    <t>E.S.E Hospital San Juan De Dios El Carmen De Viboral</t>
  </si>
  <si>
    <t>Ese Hospital De La Ceja</t>
  </si>
  <si>
    <t>Ese Hospital Padre Clemente Giraldo</t>
  </si>
  <si>
    <t>Ese Hospital San Juaquin</t>
  </si>
  <si>
    <t>Hospital San Juan De Dios Del Peñol</t>
  </si>
  <si>
    <t>Hospital San Vicente De Paul De Pueblo Rico</t>
  </si>
  <si>
    <t>Empresa Social Del Estado Hospital Octavio Olivares</t>
  </si>
  <si>
    <t>Fundación Hospital San Juan De Dios Del Retiro</t>
  </si>
  <si>
    <t>Hospital San Juan De Dios Ese Rionegro-Sede Gilberto Mejia Mejia</t>
  </si>
  <si>
    <t>Ese Hospital La Merced</t>
  </si>
  <si>
    <t>E.S.E. Hospital San Jose</t>
  </si>
  <si>
    <t>Ese Hospital San Vicente De Paul</t>
  </si>
  <si>
    <t>Ese  Hospital San Luis Betran</t>
  </si>
  <si>
    <t>E.S.E. Hospital Santamaria</t>
  </si>
  <si>
    <t>Ips Salud Integral Preventiva</t>
  </si>
  <si>
    <t>Hospital San Antonio Arbelaez</t>
  </si>
  <si>
    <t xml:space="preserve">Hospital Profesor Jorge Cavalier De Cajica </t>
  </si>
  <si>
    <t>Ese Hospital San Rafael De Caqueza</t>
  </si>
  <si>
    <t>Hospital San Antonio De Chia</t>
  </si>
  <si>
    <t>E.S.E. San Rafael De Facatativá</t>
  </si>
  <si>
    <t>Ese Hospital San Vicente De Paul Fomeque</t>
  </si>
  <si>
    <t>Ese Nuestra Señora De Las Mercedes De Funza</t>
  </si>
  <si>
    <t>E.S.E Hospital San Rafael De Fusagasuga</t>
  </si>
  <si>
    <t>Salud Medicos Especialistas Sa</t>
  </si>
  <si>
    <t xml:space="preserve">Ese Hospital San Francisco De Gacheta </t>
  </si>
  <si>
    <t>Dumian Médical S.A.S</t>
  </si>
  <si>
    <t>Hospitalsan Jose De Guaduas</t>
  </si>
  <si>
    <t>Ese Hospital San Antonio Del Tequendama</t>
  </si>
  <si>
    <t xml:space="preserve">Centro De Salud San Jose De Ure </t>
  </si>
  <si>
    <t>Ese Hospital Regional De Chiquinquirá</t>
  </si>
  <si>
    <t>Hospital Regional De Moniquira Boyaca</t>
  </si>
  <si>
    <t>E.S.E. Hospital Jose Cayatano Vasquez</t>
  </si>
  <si>
    <t>Ese Hospital Del Rosario</t>
  </si>
  <si>
    <t>Ese Hospital Municipal De Algeciras</t>
  </si>
  <si>
    <t>Ese Hospital Maria Auxiliadora De Iquira Huila</t>
  </si>
  <si>
    <t>Ese San Sebastian</t>
  </si>
  <si>
    <t>Ese Hospital Luis Antonio Mojica</t>
  </si>
  <si>
    <t>E S E Santa Rosa De Lima De Paicol</t>
  </si>
  <si>
    <t>Ese Hospital San Francisco De Asis</t>
  </si>
  <si>
    <t>Ese Nuestra Señora Del Carmen</t>
  </si>
  <si>
    <t> Hospital Departamental San Vicente De Paul</t>
  </si>
  <si>
    <t>Ese Primer Nivel Granada Salud</t>
  </si>
  <si>
    <t>Centro De Atencion Lejanias</t>
  </si>
  <si>
    <t>Centro De Atencion Vistahermosa</t>
  </si>
  <si>
    <t xml:space="preserve">Hospital San Juan Bautista </t>
  </si>
  <si>
    <t xml:space="preserve">Hospital San Juan De Dios Honda </t>
  </si>
  <si>
    <t>Hospital Regional Alfonso Jaramillo Salazar</t>
  </si>
  <si>
    <t>Hospital Ricardo Acosta</t>
  </si>
  <si>
    <t>Nuevo Hospital La Candelaria E.S.E.</t>
  </si>
  <si>
    <t>Hospital San Vicente</t>
  </si>
  <si>
    <t>Hospital Ismael Perdomo</t>
  </si>
  <si>
    <t>Empresa Social Del Estado Imsalud</t>
  </si>
  <si>
    <t>Vivasalud Ips Sas</t>
  </si>
  <si>
    <t>Hospital Emiro Quintero Cañizares</t>
  </si>
  <si>
    <t>Ips Mutual Health Care Salud Total Para Todos Sas</t>
  </si>
  <si>
    <t>Centro Medico La Samaritana Ltda</t>
  </si>
  <si>
    <t>Clinica Los Andes- Sede Vitta</t>
  </si>
  <si>
    <t>Ese Hospital Local Municipio De Los Patios</t>
  </si>
  <si>
    <t>Integrados  En  Salud Ips Ltda</t>
  </si>
  <si>
    <t>Ese Hospital San Jeronimo De Monteria</t>
  </si>
  <si>
    <t>Subred Integrada De Servicios De Salud Norte E.S.E.</t>
  </si>
  <si>
    <t>E.S.E. Hospital San Rafael De Caqueza</t>
  </si>
  <si>
    <t>Hospital Mario Gaitan Yanguas</t>
  </si>
  <si>
    <t>Unidad Medica Orluz</t>
  </si>
  <si>
    <t>Ese Hospital Departamental De San Antonio De Padua</t>
  </si>
  <si>
    <t>Hospital Local De San Martín De Los Llanos Ese</t>
  </si>
  <si>
    <t>Meintegral De Ibague</t>
  </si>
  <si>
    <t>Hospital San Juan De Dios Ese Rionegro</t>
  </si>
  <si>
    <t>Sharon Medical Group Sas</t>
  </si>
  <si>
    <t>Clinica Los Andes Limitada</t>
  </si>
  <si>
    <t>Gastroquirurgica Sas</t>
  </si>
  <si>
    <t>Guasca</t>
  </si>
  <si>
    <t>Guatavita</t>
  </si>
  <si>
    <t>Pacho</t>
  </si>
  <si>
    <t xml:space="preserve">Barbosa </t>
  </si>
  <si>
    <t>Ese Hospital San Antonio De Guatavita - Centro De Salud Guasca</t>
  </si>
  <si>
    <t xml:space="preserve">Sanamedic </t>
  </si>
  <si>
    <t>CALDAS</t>
  </si>
  <si>
    <t>Ricaurte</t>
  </si>
  <si>
    <t>La Dorada</t>
  </si>
  <si>
    <t>Solosalud Ips</t>
  </si>
  <si>
    <t>Hospital Universitario Erasmo Meoz</t>
  </si>
  <si>
    <t>Beltran</t>
  </si>
  <si>
    <t xml:space="preserve">San Juan De Rio Seco </t>
  </si>
  <si>
    <t>San Bernardo</t>
  </si>
  <si>
    <t>Restrepo</t>
  </si>
  <si>
    <t>Ese Hospital San Felix La Dorada</t>
  </si>
  <si>
    <t xml:space="preserve">Fundacion Medica Plenisalud </t>
  </si>
  <si>
    <t xml:space="preserve">Hospital Departamental De Villavicencio E.S.E.    </t>
  </si>
  <si>
    <t>Centro Médico La Samaritana Ltda</t>
  </si>
  <si>
    <t>Hospital Salazar  De Villeta</t>
  </si>
  <si>
    <t>Clinica Belo Horizonte</t>
  </si>
  <si>
    <t>Ciudad Bolivar</t>
  </si>
  <si>
    <t>Hospital la Merced</t>
  </si>
  <si>
    <t>Promedan - Clinica Central Fundadores</t>
  </si>
  <si>
    <t>Santa Fe de Antiouia</t>
  </si>
  <si>
    <t>Hospital San Juan de Dios</t>
  </si>
  <si>
    <t>Agua de Dios</t>
  </si>
  <si>
    <t>Gachala</t>
  </si>
  <si>
    <t>Medina</t>
  </si>
  <si>
    <t>Sasaima</t>
  </si>
  <si>
    <t>Vencia</t>
  </si>
  <si>
    <t>Zipacon</t>
  </si>
  <si>
    <t>Sanatorio de Agua de Dios</t>
  </si>
  <si>
    <t>Fundacion Medica Megasalud</t>
  </si>
  <si>
    <t>Hospital San Vicente de Paul - Beltran</t>
  </si>
  <si>
    <t>Fundacion la Luz</t>
  </si>
  <si>
    <t>Hospital San Vicente de Paul - Choachi</t>
  </si>
  <si>
    <t>Hospital San Rafael de Facataiva</t>
  </si>
  <si>
    <t>Hospital San Vicente de Paul Fomeque</t>
  </si>
  <si>
    <t>Hospital Nuestra Señora de las Mercedes de Funza</t>
  </si>
  <si>
    <t>Hospital de Fusagasuga</t>
  </si>
  <si>
    <t>Salud Medicos Especialistas</t>
  </si>
  <si>
    <t>Hospital San Rafael de Gacheta</t>
  </si>
  <si>
    <t>Dumian Medical de Girardot</t>
  </si>
  <si>
    <t>Hospital San Jose de Guaduas</t>
  </si>
  <si>
    <t>Puesto de Salud Jerusalen</t>
  </si>
  <si>
    <t>Policlincia de Junin</t>
  </si>
  <si>
    <t>Hospital de la Vega</t>
  </si>
  <si>
    <t>Hospital Santa Matilde</t>
  </si>
  <si>
    <t xml:space="preserve">Hospital  Nuestra Señora Del Pilar De Medina </t>
  </si>
  <si>
    <t>Hospital San Rafael de Pacho</t>
  </si>
  <si>
    <t>Hospital Diogenes Troncoso</t>
  </si>
  <si>
    <t>Centro de Salud Ricaurte</t>
  </si>
  <si>
    <t>Hospital San Antonio de Arbelaez - San Bernardo</t>
  </si>
  <si>
    <t>Hospital San Vicente de Paul San Juan de Rioseco</t>
  </si>
  <si>
    <t>Hospital Hilario Lugo</t>
  </si>
  <si>
    <t>Cooperativa Multiactiva del Sumapaz</t>
  </si>
  <si>
    <t>San Pedro de Jagua</t>
  </si>
  <si>
    <t>Puesto de Salud San Pedro de Jagua</t>
  </si>
  <si>
    <t>Centro de Salud de Tausa</t>
  </si>
  <si>
    <t>Hospital Marco Fidel Afanador</t>
  </si>
  <si>
    <t>Hospital San Francisco de Gacheta</t>
  </si>
  <si>
    <t>Hospital San Vicente de Paul de Fomeque</t>
  </si>
  <si>
    <t>Hospital el Salvador de Ubate</t>
  </si>
  <si>
    <t>Hospital San Antonio de Arbelaez - Venecia</t>
  </si>
  <si>
    <t>Hospital Santa Barbara de Vergara</t>
  </si>
  <si>
    <t>Hospital Santa Matilde - Zipacon</t>
  </si>
  <si>
    <t>Centro de Salud Cucunuba</t>
  </si>
  <si>
    <t>Briceño</t>
  </si>
  <si>
    <t>Centro de Salud Briceño</t>
  </si>
  <si>
    <t>Hospital Regional de Chiquinquira</t>
  </si>
  <si>
    <t>Hospital Regional De Moniquira</t>
  </si>
  <si>
    <t>Centro de Salud Munuel Elkin Patarroyo</t>
  </si>
  <si>
    <t>Hospital Jose Cayetano Vasquez</t>
  </si>
  <si>
    <t>Centro de Salud San Vicente Ferrer</t>
  </si>
  <si>
    <t>Hospital Departamental San Vicente de Paul - Garzon</t>
  </si>
  <si>
    <t>Hospital San Antonio de Gigante</t>
  </si>
  <si>
    <t>Hospital Juan Ramon</t>
  </si>
  <si>
    <t>Hospital Departamental San Antonio de Padua</t>
  </si>
  <si>
    <t>Hospital Santa Teresa de Tesalia</t>
  </si>
  <si>
    <t>Tesalia</t>
  </si>
  <si>
    <t>Centro De Atencion Restrepo</t>
  </si>
  <si>
    <t>Dolores</t>
  </si>
  <si>
    <t>Villarrica</t>
  </si>
  <si>
    <t>VillaHermosa</t>
  </si>
  <si>
    <t>Hospital Nelson Restrepo Martinez</t>
  </si>
  <si>
    <t>Centro de Salud Coello</t>
  </si>
  <si>
    <t>Hospital San Rafael de Dolores</t>
  </si>
  <si>
    <t>Hospital Nuestra Señora de Fatima</t>
  </si>
  <si>
    <t>Hospital San Vicente de Paul</t>
  </si>
  <si>
    <t>Hospital San Antonio</t>
  </si>
  <si>
    <t>Unidad de Salud de Ibague</t>
  </si>
  <si>
    <t>Hospital San Jose de Ortega</t>
  </si>
  <si>
    <t>Hospital Maria Inmaculada</t>
  </si>
  <si>
    <t>Hospital Maria Inmaculada - Centro de Salud Herrera</t>
  </si>
  <si>
    <t>Hospital La Misericordia</t>
  </si>
  <si>
    <t>Hospital Serafin Montaña Cuellar</t>
  </si>
  <si>
    <t>Hospital Carlos Torrente Llano</t>
  </si>
  <si>
    <t>Hospital Vito Fasael</t>
  </si>
  <si>
    <t>Hospital La Milagrosa</t>
  </si>
  <si>
    <t>Ips Medcare de Colombia SAS</t>
  </si>
  <si>
    <t>Ips Red de Salud Integral</t>
  </si>
  <si>
    <t>Hospital San Juan de Dios de Santa fe de Antioquia</t>
  </si>
  <si>
    <t>Santafe de Antioquia</t>
  </si>
  <si>
    <t>Hospital San Antonio de Guatavita</t>
  </si>
  <si>
    <t>La vega</t>
  </si>
  <si>
    <t>Hospital La Vega</t>
  </si>
  <si>
    <t>Hospital Nuestra Señora del Pilar de Medina</t>
  </si>
  <si>
    <t>Coopetariva Multiactiva del Sumapaz</t>
  </si>
  <si>
    <t>Hospital Salazar de Villeta</t>
  </si>
  <si>
    <t>Hospital San Antonio de Arbelaez</t>
  </si>
  <si>
    <t xml:space="preserve">Subred Integrada de Servicios de Salud Norte </t>
  </si>
  <si>
    <t>Hospital Universitario La Samaritana</t>
  </si>
  <si>
    <t>Subred Integrada de Servicios de Salud Norte</t>
  </si>
  <si>
    <t>Unidad Medica Oncolife</t>
  </si>
  <si>
    <t>Hospital San Rafael de Caqueza</t>
  </si>
  <si>
    <t>Hospital San Antonio de Chia</t>
  </si>
  <si>
    <t>Hospital Marco Felipe Afanador</t>
  </si>
  <si>
    <t>Clinica Los Andes - Sede Vitta</t>
  </si>
  <si>
    <t>Hospital San Juan de Dios de Santafe de Antioquia</t>
  </si>
  <si>
    <t>Hospital Universitario Infantil San Jose</t>
  </si>
  <si>
    <t>Hospital San Rafael de Fusagasuga</t>
  </si>
  <si>
    <t>Hospital San Rafael de Ubate</t>
  </si>
  <si>
    <t>Hospital San Vicente de Paul de Fo+</t>
  </si>
  <si>
    <t>Hospital Cardiovascular de Cundinamarca</t>
  </si>
  <si>
    <t>Clinica Regional San Jorge</t>
  </si>
  <si>
    <t>NIT IPS</t>
  </si>
  <si>
    <t>890503532</t>
  </si>
  <si>
    <t>811004956</t>
  </si>
  <si>
    <t>890983843</t>
  </si>
  <si>
    <t>890981108</t>
  </si>
  <si>
    <t>890980512</t>
  </si>
  <si>
    <t>890907297</t>
  </si>
  <si>
    <t>900075758</t>
  </si>
  <si>
    <t>800014918</t>
  </si>
  <si>
    <t>807001041</t>
  </si>
  <si>
    <t>900301770</t>
  </si>
  <si>
    <t>Neurocoop</t>
  </si>
  <si>
    <t>890501438</t>
  </si>
  <si>
    <t>890701459</t>
  </si>
  <si>
    <t>890700666</t>
  </si>
  <si>
    <t>890701718</t>
  </si>
  <si>
    <t>890701353</t>
  </si>
  <si>
    <t>800037021</t>
  </si>
  <si>
    <t>892000501</t>
  </si>
  <si>
    <t xml:space="preserve">Hospital Departamental De Granada  </t>
  </si>
  <si>
    <t>Hospital Universitario Hernando Moncaleano Perdomo</t>
  </si>
  <si>
    <t>891180117</t>
  </si>
  <si>
    <t>900215983</t>
  </si>
  <si>
    <t>891180268</t>
  </si>
  <si>
    <t>891180026</t>
  </si>
  <si>
    <t>820005389</t>
  </si>
  <si>
    <t>891800395</t>
  </si>
  <si>
    <t>891800570</t>
  </si>
  <si>
    <t>899999032</t>
  </si>
  <si>
    <t>900971006</t>
  </si>
  <si>
    <t>900536325</t>
  </si>
  <si>
    <t>PSQ</t>
  </si>
  <si>
    <t>830099212</t>
  </si>
  <si>
    <t>Centro de Investigaciones oncologicas San Diego</t>
  </si>
  <si>
    <t>832002436</t>
  </si>
  <si>
    <t>832001411</t>
  </si>
  <si>
    <t>899999156</t>
  </si>
  <si>
    <t>899999151</t>
  </si>
  <si>
    <t>800174375</t>
  </si>
  <si>
    <t>899999163</t>
  </si>
  <si>
    <t>805027743</t>
  </si>
  <si>
    <t>800099860</t>
  </si>
  <si>
    <t>832000029</t>
  </si>
  <si>
    <t>800006850</t>
  </si>
  <si>
    <t>830104627</t>
  </si>
  <si>
    <t>860015929</t>
  </si>
  <si>
    <t>812005644</t>
  </si>
  <si>
    <t>890982264</t>
  </si>
  <si>
    <t>Clinica San Juan de Dios La Ceja</t>
  </si>
  <si>
    <t>890701543</t>
  </si>
  <si>
    <t>Hospital Departamental De Granada</t>
  </si>
  <si>
    <t>900098476</t>
  </si>
  <si>
    <t>890680031</t>
  </si>
  <si>
    <t>El Colegio</t>
  </si>
  <si>
    <t>860020094</t>
  </si>
  <si>
    <t>Hospital Nuestra Señora del Carmen del Colegio</t>
  </si>
  <si>
    <t>900750333</t>
  </si>
  <si>
    <t>860020283</t>
  </si>
  <si>
    <t>900807482</t>
  </si>
  <si>
    <t>860009555</t>
  </si>
  <si>
    <t>832004115</t>
  </si>
  <si>
    <t>901187413</t>
  </si>
  <si>
    <t>804011481</t>
  </si>
  <si>
    <t>Centro Integral de Atencion Diagnostica Especializada - CIADE</t>
  </si>
  <si>
    <t>900155231</t>
  </si>
  <si>
    <t>900181419</t>
  </si>
  <si>
    <t>Hospital Departamental de Granada</t>
  </si>
  <si>
    <t>892000458</t>
  </si>
  <si>
    <t>Hospital Hernando Moncaleano Perdomo</t>
  </si>
  <si>
    <t>900364721</t>
  </si>
  <si>
    <t>860035447</t>
  </si>
  <si>
    <t>892001990</t>
  </si>
  <si>
    <t>890907254</t>
  </si>
  <si>
    <t>890907241</t>
  </si>
  <si>
    <t xml:space="preserve">Subred Integrada de Servicios de Salud Sur </t>
  </si>
  <si>
    <t>900257281</t>
  </si>
  <si>
    <t>807004352</t>
  </si>
  <si>
    <t>901313049</t>
  </si>
  <si>
    <t>807004393</t>
  </si>
  <si>
    <t xml:space="preserve">900643096
</t>
  </si>
  <si>
    <t>901411329</t>
  </si>
  <si>
    <t>809002097</t>
  </si>
  <si>
    <t>800125697</t>
  </si>
  <si>
    <t>890700568</t>
  </si>
  <si>
    <t>800163519</t>
  </si>
  <si>
    <t>809003128</t>
  </si>
  <si>
    <t>890700907</t>
  </si>
  <si>
    <t>890700901</t>
  </si>
  <si>
    <t>809003590</t>
  </si>
  <si>
    <t>Natagaima</t>
  </si>
  <si>
    <t>800182136</t>
  </si>
  <si>
    <t>Hospital San Antonio de Natagaima</t>
  </si>
  <si>
    <t>809004280</t>
  </si>
  <si>
    <t>890701490</t>
  </si>
  <si>
    <t>890700967</t>
  </si>
  <si>
    <t>890704555</t>
  </si>
  <si>
    <t>Planadas</t>
  </si>
  <si>
    <t>Hospital Centro Planadas</t>
  </si>
  <si>
    <t>890700694</t>
  </si>
  <si>
    <t>890704505</t>
  </si>
  <si>
    <t>809005719</t>
  </si>
  <si>
    <t>890701922</t>
  </si>
  <si>
    <t>809001086</t>
  </si>
  <si>
    <t>809000383</t>
  </si>
  <si>
    <t>890702476</t>
  </si>
  <si>
    <t>900005594</t>
  </si>
  <si>
    <t>822002459</t>
  </si>
  <si>
    <t>Empresa Social del Estado Villavicencio</t>
  </si>
  <si>
    <t>822006595</t>
  </si>
  <si>
    <t>813002872</t>
  </si>
  <si>
    <t>891103968</t>
  </si>
  <si>
    <t>891180065</t>
  </si>
  <si>
    <t>891180039</t>
  </si>
  <si>
    <t>813011465</t>
  </si>
  <si>
    <t>813010966</t>
  </si>
  <si>
    <t>813001653</t>
  </si>
  <si>
    <t>813011027</t>
  </si>
  <si>
    <t>891103889</t>
  </si>
  <si>
    <t>820003431</t>
  </si>
  <si>
    <t>820004318</t>
  </si>
  <si>
    <t>820003787</t>
  </si>
  <si>
    <t>820003401</t>
  </si>
  <si>
    <t>San Miguel de Sema</t>
  </si>
  <si>
    <t>Centro de Salud de San Miguel de Sema</t>
  </si>
  <si>
    <t>812000344</t>
  </si>
  <si>
    <t>890680014</t>
  </si>
  <si>
    <t>860023999</t>
  </si>
  <si>
    <t>830085763</t>
  </si>
  <si>
    <t>Subred Integrada De Servicios De Salud Sur E.S.E.</t>
  </si>
  <si>
    <t>832010240</t>
  </si>
  <si>
    <t>Guataqui</t>
  </si>
  <si>
    <t>Centro de Salud de Guataqui</t>
  </si>
  <si>
    <t>900000427</t>
  </si>
  <si>
    <t>860024030</t>
  </si>
  <si>
    <t>Centro de Salud Nariño</t>
  </si>
  <si>
    <t>900036553</t>
  </si>
  <si>
    <t>832001794</t>
  </si>
  <si>
    <t>ESE Hospital Municipal de Soacha</t>
  </si>
  <si>
    <t>899999150</t>
  </si>
  <si>
    <t>832008321</t>
  </si>
  <si>
    <t>Yacopi</t>
  </si>
  <si>
    <t>Centro de Salud San Antonio</t>
  </si>
  <si>
    <t>890981532</t>
  </si>
  <si>
    <t>890980486</t>
  </si>
  <si>
    <t>890981652</t>
  </si>
  <si>
    <t>890980758</t>
  </si>
  <si>
    <t>890981848</t>
  </si>
  <si>
    <t>Giraldo</t>
  </si>
  <si>
    <t>800193392</t>
  </si>
  <si>
    <t>Hospital San Isidro</t>
  </si>
  <si>
    <t>890981561</t>
  </si>
  <si>
    <t>890985810</t>
  </si>
  <si>
    <t>890982124</t>
  </si>
  <si>
    <t>890701010</t>
  </si>
  <si>
    <t>Sonson</t>
  </si>
  <si>
    <t>Hospital San Juan de Dios de Sonson</t>
  </si>
  <si>
    <t>890981182</t>
  </si>
  <si>
    <t>San Rafael</t>
  </si>
  <si>
    <t>Hospital Presbitero Alonso Maria Giraldo</t>
  </si>
  <si>
    <t>Angelopolis</t>
  </si>
  <si>
    <t>890980959</t>
  </si>
  <si>
    <t>Nueva ESE Hospital La Misericordia</t>
  </si>
  <si>
    <t>890981424</t>
  </si>
  <si>
    <t>900220497</t>
  </si>
  <si>
    <t>Hematologia y Oncologia del Oriente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</si>
</sst>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</font>
    <font>
      <sz val="12"/>
      <color indexed="6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9" fillId="0" borderId="0"/>
  </cellStyleXfs>
  <cellXfs count="1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0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</cellXfs>
  <cellStyles count="5">
    <cellStyle name="Excel Built-in Normal" xfId="1"/>
    <cellStyle name="Normal" xfId="0" builtinId="0"/>
    <cellStyle name="Normal 2" xfId="3"/>
    <cellStyle name="Normal 3" xfId="4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85045</xdr:colOff>
      <xdr:row>3</xdr:row>
      <xdr:rowOff>85046</xdr:rowOff>
    </xdr:from>
    <xdr:to>
      <xdr:col>1</xdr:col>
      <xdr:colOff>1933915</xdr:colOff>
      <xdr:row>3</xdr:row>
      <xdr:rowOff>855026</xdr:rowOff>
    </xdr:to>
    <xdr:pic>
      <xdr:nvPicPr>
        <xdr:cNvPr id="2" name="7 Imagen">
          <a:extLst>
            <a:ext uri="{FF2B5EF4-FFF2-40B4-BE49-F238E27FC236}">
              <a16:creationId xmlns="" xmlns:a16="http://schemas.microsoft.com/office/drawing/2014/main" id="{C517349B-91E1-4BF9-AF55-BC6E3276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701" y="656546"/>
          <a:ext cx="1848870" cy="76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5"/>
  <sheetViews>
    <sheetView tabSelected="1" zoomScale="80" zoomScaleNormal="80" workbookViewId="0">
      <selection activeCell="G303" sqref="G303"/>
    </sheetView>
  </sheetViews>
  <sheetFormatPr baseColWidth="10" defaultRowHeight="15"/>
  <cols>
    <col min="1" max="1" width="27.28515625" style="59" customWidth="1"/>
    <col min="2" max="2" width="32.42578125" style="59" customWidth="1"/>
    <col min="3" max="3" width="26.140625" style="59" customWidth="1"/>
    <col min="4" max="4" width="37" style="59" customWidth="1"/>
    <col min="5" max="5" width="24.5703125" style="59" customWidth="1"/>
    <col min="6" max="6" width="18.140625" style="59" customWidth="1"/>
    <col min="7" max="7" width="18.5703125" style="59" customWidth="1"/>
    <col min="8" max="8" width="21.7109375" style="59" customWidth="1"/>
    <col min="9" max="9" width="17.85546875" style="59" customWidth="1"/>
    <col min="10" max="10" width="18" style="59" customWidth="1"/>
    <col min="11" max="11" width="20" style="59" customWidth="1"/>
    <col min="12" max="16384" width="11.42578125" style="59"/>
  </cols>
  <sheetData>
    <row r="1" spans="1:10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3"/>
    </row>
    <row r="4" spans="1:10" ht="118.5" customHeight="1">
      <c r="A4" s="64"/>
      <c r="B4" s="64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2"/>
      <c r="J4" s="3"/>
    </row>
    <row r="5" spans="1:10" ht="39.950000000000003" customHeight="1">
      <c r="A5" s="64"/>
      <c r="B5" s="64"/>
      <c r="C5" s="4" t="s">
        <v>9</v>
      </c>
      <c r="D5" s="35">
        <f>F170</f>
        <v>42003</v>
      </c>
      <c r="E5" s="35">
        <f t="shared" ref="E5:H5" si="0">G170</f>
        <v>71046.538888499999</v>
      </c>
      <c r="F5" s="35">
        <f t="shared" si="0"/>
        <v>39599.75</v>
      </c>
      <c r="G5" s="20">
        <f t="shared" si="0"/>
        <v>1.6914634404328261</v>
      </c>
      <c r="H5" s="20">
        <f t="shared" si="0"/>
        <v>0.94278384877270671</v>
      </c>
      <c r="I5" s="2"/>
      <c r="J5" s="3"/>
    </row>
    <row r="6" spans="1:10" ht="39.950000000000003" customHeight="1">
      <c r="A6" s="64"/>
      <c r="B6" s="64"/>
      <c r="C6" s="4" t="s">
        <v>10</v>
      </c>
      <c r="D6" s="35">
        <f>F233</f>
        <v>2149</v>
      </c>
      <c r="E6" s="35">
        <f t="shared" ref="E6:H6" si="1">G233</f>
        <v>8368.1034722000004</v>
      </c>
      <c r="F6" s="35">
        <f t="shared" si="1"/>
        <v>3526</v>
      </c>
      <c r="G6" s="20">
        <f t="shared" si="1"/>
        <v>3.8939522904606796</v>
      </c>
      <c r="H6" s="20">
        <f t="shared" si="1"/>
        <v>1.6407631456491392</v>
      </c>
      <c r="I6" s="2"/>
      <c r="J6" s="3"/>
    </row>
    <row r="7" spans="1:10" ht="39.950000000000003" customHeight="1">
      <c r="A7" s="64"/>
      <c r="B7" s="64"/>
      <c r="C7" s="4" t="s">
        <v>11</v>
      </c>
      <c r="D7" s="35">
        <f>F300</f>
        <v>2805</v>
      </c>
      <c r="E7" s="35">
        <f t="shared" ref="E7:H7" si="2">G300</f>
        <v>24065.550694400001</v>
      </c>
      <c r="F7" s="35">
        <f t="shared" si="2"/>
        <v>11868</v>
      </c>
      <c r="G7" s="20">
        <f t="shared" si="2"/>
        <v>8.5795189641354721</v>
      </c>
      <c r="H7" s="20">
        <f t="shared" si="2"/>
        <v>4.2310160427807491</v>
      </c>
      <c r="I7" s="2"/>
      <c r="J7" s="3"/>
    </row>
    <row r="8" spans="1:10" ht="39.950000000000003" customHeight="1">
      <c r="A8" s="64"/>
      <c r="B8" s="64"/>
      <c r="C8" s="4" t="s">
        <v>12</v>
      </c>
      <c r="D8" s="35">
        <f>F354</f>
        <v>1459</v>
      </c>
      <c r="E8" s="35">
        <f t="shared" ref="E8:H8" si="3">G354</f>
        <v>5355.4590277999996</v>
      </c>
      <c r="F8" s="35">
        <f t="shared" si="3"/>
        <v>3863</v>
      </c>
      <c r="G8" s="20">
        <f>I354</f>
        <v>3.6706367565455791</v>
      </c>
      <c r="H8" s="20">
        <f t="shared" si="3"/>
        <v>2.6477039067854693</v>
      </c>
      <c r="I8" s="2"/>
      <c r="J8" s="3"/>
    </row>
    <row r="9" spans="1:10" ht="39.950000000000003" customHeight="1">
      <c r="A9" s="64"/>
      <c r="B9" s="64"/>
      <c r="C9" s="4" t="s">
        <v>13</v>
      </c>
      <c r="D9" s="35">
        <f>F404</f>
        <v>1360</v>
      </c>
      <c r="E9" s="35">
        <f t="shared" ref="E9:H9" si="4">G404</f>
        <v>7608.8854167</v>
      </c>
      <c r="F9" s="35">
        <f t="shared" si="4"/>
        <v>3436</v>
      </c>
      <c r="G9" s="20">
        <f t="shared" si="4"/>
        <v>5.5947686887500003</v>
      </c>
      <c r="H9" s="20">
        <f t="shared" si="4"/>
        <v>2.526470588235294</v>
      </c>
      <c r="I9" s="2"/>
      <c r="J9" s="3"/>
    </row>
    <row r="10" spans="1:10">
      <c r="A10" s="111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0" customHeight="1">
      <c r="A11" s="1" t="s">
        <v>14</v>
      </c>
      <c r="B11" s="1" t="s">
        <v>15</v>
      </c>
      <c r="C11" s="1" t="s">
        <v>337</v>
      </c>
      <c r="D11" s="1" t="s">
        <v>16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</row>
    <row r="12" spans="1:10" ht="45" customHeight="1">
      <c r="A12" s="26" t="s">
        <v>17</v>
      </c>
      <c r="B12" s="45" t="s">
        <v>32</v>
      </c>
      <c r="C12" s="98" t="s">
        <v>338</v>
      </c>
      <c r="D12" s="45" t="s">
        <v>133</v>
      </c>
      <c r="E12" s="34" t="s">
        <v>9</v>
      </c>
      <c r="F12" s="87">
        <v>161</v>
      </c>
      <c r="G12" s="87">
        <v>258</v>
      </c>
      <c r="H12" s="87">
        <v>258</v>
      </c>
      <c r="I12" s="29">
        <f t="shared" ref="I12:I40" si="5">G12/F12</f>
        <v>1.6024844720496894</v>
      </c>
      <c r="J12" s="29">
        <f t="shared" ref="J12:J18" si="6">H12/F12</f>
        <v>1.6024844720496894</v>
      </c>
    </row>
    <row r="13" spans="1:10" ht="45" customHeight="1">
      <c r="A13" s="26" t="s">
        <v>17</v>
      </c>
      <c r="B13" s="45" t="s">
        <v>496</v>
      </c>
      <c r="C13" s="108" t="s">
        <v>497</v>
      </c>
      <c r="D13" s="45" t="s">
        <v>498</v>
      </c>
      <c r="E13" s="34" t="s">
        <v>9</v>
      </c>
      <c r="F13" s="109">
        <v>95</v>
      </c>
      <c r="G13" s="109">
        <v>3</v>
      </c>
      <c r="H13" s="109">
        <v>0.88</v>
      </c>
      <c r="I13" s="29">
        <f t="shared" ref="I13" si="7">G13/F13</f>
        <v>3.1578947368421054E-2</v>
      </c>
      <c r="J13" s="29">
        <f t="shared" ref="J13" si="8">H13/F13</f>
        <v>9.2631578947368429E-3</v>
      </c>
    </row>
    <row r="14" spans="1:10" ht="45" customHeight="1">
      <c r="A14" s="26" t="s">
        <v>17</v>
      </c>
      <c r="B14" s="6" t="s">
        <v>214</v>
      </c>
      <c r="C14" s="99" t="s">
        <v>339</v>
      </c>
      <c r="D14" s="6" t="s">
        <v>134</v>
      </c>
      <c r="E14" s="5" t="s">
        <v>9</v>
      </c>
      <c r="F14" s="87">
        <v>3</v>
      </c>
      <c r="G14" s="87">
        <v>2</v>
      </c>
      <c r="H14" s="87">
        <v>2</v>
      </c>
      <c r="I14" s="29">
        <f t="shared" si="5"/>
        <v>0.66666666666666663</v>
      </c>
      <c r="J14" s="29">
        <f t="shared" si="6"/>
        <v>0.66666666666666663</v>
      </c>
    </row>
    <row r="15" spans="1:10" ht="45" customHeight="1">
      <c r="A15" s="26" t="s">
        <v>17</v>
      </c>
      <c r="B15" s="6" t="s">
        <v>33</v>
      </c>
      <c r="C15" s="97">
        <v>890981494</v>
      </c>
      <c r="D15" s="6" t="s">
        <v>135</v>
      </c>
      <c r="E15" s="5" t="s">
        <v>9</v>
      </c>
      <c r="F15" s="87">
        <v>110</v>
      </c>
      <c r="G15" s="87">
        <v>5</v>
      </c>
      <c r="H15" s="87">
        <v>4</v>
      </c>
      <c r="I15" s="29">
        <f t="shared" si="5"/>
        <v>4.5454545454545456E-2</v>
      </c>
      <c r="J15" s="29">
        <f t="shared" si="6"/>
        <v>3.6363636363636362E-2</v>
      </c>
    </row>
    <row r="16" spans="1:10" ht="45" customHeight="1">
      <c r="A16" s="26" t="s">
        <v>17</v>
      </c>
      <c r="B16" s="6" t="s">
        <v>34</v>
      </c>
      <c r="C16" s="98" t="s">
        <v>340</v>
      </c>
      <c r="D16" s="6" t="s">
        <v>136</v>
      </c>
      <c r="E16" s="34" t="s">
        <v>9</v>
      </c>
      <c r="F16" s="87">
        <v>31</v>
      </c>
      <c r="G16" s="87">
        <v>48</v>
      </c>
      <c r="H16" s="87">
        <v>52</v>
      </c>
      <c r="I16" s="29">
        <f t="shared" si="5"/>
        <v>1.5483870967741935</v>
      </c>
      <c r="J16" s="29">
        <f t="shared" si="6"/>
        <v>1.6774193548387097</v>
      </c>
    </row>
    <row r="17" spans="1:10" ht="45" customHeight="1">
      <c r="A17" s="26" t="s">
        <v>17</v>
      </c>
      <c r="B17" s="6" t="s">
        <v>35</v>
      </c>
      <c r="C17" s="99" t="s">
        <v>341</v>
      </c>
      <c r="D17" s="6" t="s">
        <v>137</v>
      </c>
      <c r="E17" s="34" t="s">
        <v>9</v>
      </c>
      <c r="F17" s="87">
        <v>100</v>
      </c>
      <c r="G17" s="87">
        <v>148</v>
      </c>
      <c r="H17" s="87">
        <v>148</v>
      </c>
      <c r="I17" s="29">
        <f t="shared" si="5"/>
        <v>1.48</v>
      </c>
      <c r="J17" s="29">
        <f t="shared" si="6"/>
        <v>1.48</v>
      </c>
    </row>
    <row r="18" spans="1:10" ht="45" customHeight="1">
      <c r="A18" s="26" t="s">
        <v>17</v>
      </c>
      <c r="B18" s="6" t="s">
        <v>99</v>
      </c>
      <c r="C18" s="99" t="s">
        <v>342</v>
      </c>
      <c r="D18" s="6" t="s">
        <v>138</v>
      </c>
      <c r="E18" s="34" t="s">
        <v>9</v>
      </c>
      <c r="F18" s="87">
        <v>1</v>
      </c>
      <c r="G18" s="87">
        <v>1</v>
      </c>
      <c r="H18" s="87">
        <v>1</v>
      </c>
      <c r="I18" s="29">
        <f t="shared" si="5"/>
        <v>1</v>
      </c>
      <c r="J18" s="29">
        <f t="shared" si="6"/>
        <v>1</v>
      </c>
    </row>
    <row r="19" spans="1:10" ht="45" customHeight="1">
      <c r="A19" s="26" t="s">
        <v>17</v>
      </c>
      <c r="B19" s="6" t="s">
        <v>36</v>
      </c>
      <c r="C19" s="99" t="s">
        <v>343</v>
      </c>
      <c r="D19" s="6" t="s">
        <v>139</v>
      </c>
      <c r="E19" s="34" t="s">
        <v>9</v>
      </c>
      <c r="F19" s="87">
        <v>60</v>
      </c>
      <c r="G19" s="87">
        <v>54</v>
      </c>
      <c r="H19" s="87">
        <v>1.1100000000000001</v>
      </c>
      <c r="I19" s="29">
        <f t="shared" si="5"/>
        <v>0.9</v>
      </c>
      <c r="J19" s="29">
        <f>H19/G19</f>
        <v>2.0555555555555556E-2</v>
      </c>
    </row>
    <row r="20" spans="1:10" ht="45" customHeight="1">
      <c r="A20" s="26" t="s">
        <v>17</v>
      </c>
      <c r="B20" s="6" t="s">
        <v>100</v>
      </c>
      <c r="C20" s="103">
        <v>890907279</v>
      </c>
      <c r="D20" s="6" t="s">
        <v>140</v>
      </c>
      <c r="E20" s="5" t="s">
        <v>9</v>
      </c>
      <c r="F20" s="87">
        <v>2084</v>
      </c>
      <c r="G20" s="87">
        <v>2084</v>
      </c>
      <c r="H20" s="92">
        <v>2084</v>
      </c>
      <c r="I20" s="29">
        <f t="shared" si="5"/>
        <v>1</v>
      </c>
      <c r="J20" s="29">
        <f t="shared" ref="J20:J40" si="9">H20/F20</f>
        <v>1</v>
      </c>
    </row>
    <row r="21" spans="1:10" ht="45" customHeight="1">
      <c r="A21" s="26" t="s">
        <v>17</v>
      </c>
      <c r="B21" s="6" t="s">
        <v>232</v>
      </c>
      <c r="C21" s="98" t="s">
        <v>410</v>
      </c>
      <c r="D21" s="6" t="s">
        <v>233</v>
      </c>
      <c r="E21" s="5" t="s">
        <v>9</v>
      </c>
      <c r="F21" s="87"/>
      <c r="G21" s="87"/>
      <c r="H21" s="88"/>
      <c r="I21" s="29" t="e">
        <f t="shared" si="5"/>
        <v>#DIV/0!</v>
      </c>
      <c r="J21" s="29" t="e">
        <f t="shared" si="9"/>
        <v>#DIV/0!</v>
      </c>
    </row>
    <row r="22" spans="1:10" ht="45" customHeight="1">
      <c r="A22" s="26" t="s">
        <v>17</v>
      </c>
      <c r="B22" s="6" t="s">
        <v>37</v>
      </c>
      <c r="C22" s="99" t="s">
        <v>482</v>
      </c>
      <c r="D22" s="6" t="s">
        <v>141</v>
      </c>
      <c r="E22" s="5" t="s">
        <v>9</v>
      </c>
      <c r="F22" s="87">
        <v>296</v>
      </c>
      <c r="G22" s="87">
        <v>526</v>
      </c>
      <c r="H22" s="87">
        <v>311</v>
      </c>
      <c r="I22" s="29">
        <f t="shared" si="5"/>
        <v>1.777027027027027</v>
      </c>
      <c r="J22" s="29">
        <f t="shared" si="9"/>
        <v>1.0506756756756757</v>
      </c>
    </row>
    <row r="23" spans="1:10" ht="45" customHeight="1">
      <c r="A23" s="26" t="s">
        <v>17</v>
      </c>
      <c r="B23" s="6" t="s">
        <v>82</v>
      </c>
      <c r="C23" s="98" t="s">
        <v>493</v>
      </c>
      <c r="D23" s="6" t="s">
        <v>142</v>
      </c>
      <c r="E23" s="5" t="s">
        <v>9</v>
      </c>
      <c r="F23" s="87">
        <v>77</v>
      </c>
      <c r="G23" s="87">
        <v>159</v>
      </c>
      <c r="H23" s="87">
        <v>159</v>
      </c>
      <c r="I23" s="29">
        <f t="shared" si="5"/>
        <v>2.0649350649350651</v>
      </c>
      <c r="J23" s="29">
        <f t="shared" si="9"/>
        <v>2.0649350649350651</v>
      </c>
    </row>
    <row r="24" spans="1:10" ht="45" customHeight="1">
      <c r="A24" s="26" t="s">
        <v>17</v>
      </c>
      <c r="B24" s="6" t="s">
        <v>484</v>
      </c>
      <c r="C24" s="99" t="s">
        <v>485</v>
      </c>
      <c r="D24" s="6" t="s">
        <v>486</v>
      </c>
      <c r="E24" s="5" t="s">
        <v>9</v>
      </c>
      <c r="F24" s="87">
        <v>290</v>
      </c>
      <c r="G24" s="87">
        <v>402</v>
      </c>
      <c r="H24" s="87">
        <v>342</v>
      </c>
      <c r="I24" s="29">
        <f t="shared" ref="I24" si="10">G24/F24</f>
        <v>1.3862068965517242</v>
      </c>
      <c r="J24" s="29">
        <f t="shared" ref="J24" si="11">H24/F24</f>
        <v>1.1793103448275861</v>
      </c>
    </row>
    <row r="25" spans="1:10" ht="45" customHeight="1">
      <c r="A25" s="26" t="s">
        <v>17</v>
      </c>
      <c r="B25" s="6" t="s">
        <v>102</v>
      </c>
      <c r="C25" s="66">
        <v>900038926</v>
      </c>
      <c r="D25" s="87" t="s">
        <v>234</v>
      </c>
      <c r="E25" s="5" t="s">
        <v>9</v>
      </c>
      <c r="F25" s="87">
        <v>19</v>
      </c>
      <c r="G25" s="87">
        <v>99</v>
      </c>
      <c r="H25" s="87">
        <v>4</v>
      </c>
      <c r="I25" s="29">
        <f t="shared" si="5"/>
        <v>5.2105263157894735</v>
      </c>
      <c r="J25" s="29">
        <f t="shared" si="9"/>
        <v>0.21052631578947367</v>
      </c>
    </row>
    <row r="26" spans="1:10" ht="45" customHeight="1">
      <c r="A26" s="26" t="s">
        <v>17</v>
      </c>
      <c r="B26" s="6" t="s">
        <v>101</v>
      </c>
      <c r="C26" s="99" t="s">
        <v>481</v>
      </c>
      <c r="D26" s="6" t="s">
        <v>143</v>
      </c>
      <c r="E26" s="5" t="s">
        <v>9</v>
      </c>
      <c r="F26" s="87">
        <v>17</v>
      </c>
      <c r="G26" s="87">
        <v>17</v>
      </c>
      <c r="H26" s="87">
        <v>17</v>
      </c>
      <c r="I26" s="29">
        <f t="shared" si="5"/>
        <v>1</v>
      </c>
      <c r="J26" s="29">
        <f t="shared" si="9"/>
        <v>1</v>
      </c>
    </row>
    <row r="27" spans="1:10" ht="45" customHeight="1">
      <c r="A27" s="26" t="s">
        <v>17</v>
      </c>
      <c r="B27" s="6" t="s">
        <v>38</v>
      </c>
      <c r="C27" s="99" t="s">
        <v>480</v>
      </c>
      <c r="D27" s="6" t="s">
        <v>144</v>
      </c>
      <c r="E27" s="34" t="s">
        <v>9</v>
      </c>
      <c r="F27" s="89">
        <v>176</v>
      </c>
      <c r="G27" s="89">
        <v>225</v>
      </c>
      <c r="H27" s="89">
        <v>225</v>
      </c>
      <c r="I27" s="29">
        <f t="shared" si="5"/>
        <v>1.2784090909090908</v>
      </c>
      <c r="J27" s="29">
        <f t="shared" si="9"/>
        <v>1.2784090909090908</v>
      </c>
    </row>
    <row r="28" spans="1:10" ht="45" customHeight="1">
      <c r="A28" s="26" t="s">
        <v>17</v>
      </c>
      <c r="B28" s="6" t="s">
        <v>39</v>
      </c>
      <c r="C28" s="99" t="s">
        <v>479</v>
      </c>
      <c r="D28" s="6" t="s">
        <v>145</v>
      </c>
      <c r="E28" s="5" t="s">
        <v>9</v>
      </c>
      <c r="F28" s="89">
        <v>35</v>
      </c>
      <c r="G28" s="89">
        <v>25</v>
      </c>
      <c r="H28" s="89">
        <v>35</v>
      </c>
      <c r="I28" s="29">
        <f t="shared" si="5"/>
        <v>0.7142857142857143</v>
      </c>
      <c r="J28" s="29">
        <f t="shared" si="9"/>
        <v>1</v>
      </c>
    </row>
    <row r="29" spans="1:10" ht="45" customHeight="1">
      <c r="A29" s="26" t="s">
        <v>17</v>
      </c>
      <c r="B29" s="6" t="s">
        <v>40</v>
      </c>
      <c r="C29" s="99" t="s">
        <v>488</v>
      </c>
      <c r="D29" s="6" t="s">
        <v>146</v>
      </c>
      <c r="E29" s="5" t="s">
        <v>9</v>
      </c>
      <c r="F29" s="87">
        <v>64</v>
      </c>
      <c r="G29" s="87">
        <v>4</v>
      </c>
      <c r="H29" s="87">
        <v>0</v>
      </c>
      <c r="I29" s="29">
        <f t="shared" si="5"/>
        <v>6.25E-2</v>
      </c>
      <c r="J29" s="29">
        <f t="shared" si="9"/>
        <v>0</v>
      </c>
    </row>
    <row r="30" spans="1:10" ht="45" customHeight="1">
      <c r="A30" s="26" t="s">
        <v>17</v>
      </c>
      <c r="B30" s="6" t="s">
        <v>41</v>
      </c>
      <c r="C30" s="99" t="s">
        <v>489</v>
      </c>
      <c r="D30" s="6" t="s">
        <v>147</v>
      </c>
      <c r="E30" s="5" t="s">
        <v>9</v>
      </c>
      <c r="F30" s="87">
        <v>1013</v>
      </c>
      <c r="G30" s="87">
        <v>2079</v>
      </c>
      <c r="H30" s="87">
        <v>2079</v>
      </c>
      <c r="I30" s="29">
        <f t="shared" si="5"/>
        <v>2.0523198420533069</v>
      </c>
      <c r="J30" s="29">
        <f t="shared" si="9"/>
        <v>2.0523198420533069</v>
      </c>
    </row>
    <row r="31" spans="1:10" ht="45" customHeight="1">
      <c r="A31" s="26" t="s">
        <v>17</v>
      </c>
      <c r="B31" s="6" t="s">
        <v>42</v>
      </c>
      <c r="C31" s="87">
        <v>890907254</v>
      </c>
      <c r="D31" s="6" t="s">
        <v>148</v>
      </c>
      <c r="E31" s="5" t="s">
        <v>9</v>
      </c>
      <c r="F31" s="87">
        <v>80</v>
      </c>
      <c r="G31" s="87">
        <v>157</v>
      </c>
      <c r="H31" s="87">
        <v>157</v>
      </c>
      <c r="I31" s="29">
        <f t="shared" si="5"/>
        <v>1.9624999999999999</v>
      </c>
      <c r="J31" s="29">
        <f t="shared" si="9"/>
        <v>1.9624999999999999</v>
      </c>
    </row>
    <row r="32" spans="1:10" ht="45" customHeight="1">
      <c r="A32" s="26" t="s">
        <v>17</v>
      </c>
      <c r="B32" s="6" t="s">
        <v>44</v>
      </c>
      <c r="C32" s="99" t="s">
        <v>499</v>
      </c>
      <c r="D32" s="6" t="s">
        <v>150</v>
      </c>
      <c r="E32" s="5" t="s">
        <v>9</v>
      </c>
      <c r="F32" s="89"/>
      <c r="G32" s="89"/>
      <c r="H32" s="89"/>
      <c r="I32" s="29" t="e">
        <f t="shared" si="5"/>
        <v>#DIV/0!</v>
      </c>
      <c r="J32" s="29" t="e">
        <f t="shared" si="9"/>
        <v>#DIV/0!</v>
      </c>
    </row>
    <row r="33" spans="1:10" ht="45" customHeight="1">
      <c r="A33" s="26" t="s">
        <v>17</v>
      </c>
      <c r="B33" s="6" t="s">
        <v>45</v>
      </c>
      <c r="C33" s="98" t="s">
        <v>487</v>
      </c>
      <c r="D33" s="6" t="s">
        <v>151</v>
      </c>
      <c r="E33" s="5" t="s">
        <v>9</v>
      </c>
      <c r="F33" s="87">
        <v>175</v>
      </c>
      <c r="G33" s="87">
        <v>81</v>
      </c>
      <c r="H33" s="87">
        <v>135</v>
      </c>
      <c r="I33" s="29">
        <f t="shared" si="5"/>
        <v>0.46285714285714286</v>
      </c>
      <c r="J33" s="29">
        <f t="shared" si="9"/>
        <v>0.77142857142857146</v>
      </c>
    </row>
    <row r="34" spans="1:10" ht="45" customHeight="1">
      <c r="A34" s="26" t="s">
        <v>17</v>
      </c>
      <c r="B34" s="6" t="s">
        <v>46</v>
      </c>
      <c r="C34" s="99" t="s">
        <v>483</v>
      </c>
      <c r="D34" s="6" t="s">
        <v>152</v>
      </c>
      <c r="E34" s="5" t="s">
        <v>9</v>
      </c>
      <c r="F34" s="87">
        <v>901</v>
      </c>
      <c r="G34" s="87">
        <v>901</v>
      </c>
      <c r="H34" s="87">
        <v>901</v>
      </c>
      <c r="I34" s="29">
        <f t="shared" si="5"/>
        <v>1</v>
      </c>
      <c r="J34" s="29">
        <f t="shared" si="9"/>
        <v>1</v>
      </c>
    </row>
    <row r="35" spans="1:10" ht="45" customHeight="1">
      <c r="A35" s="26" t="s">
        <v>17</v>
      </c>
      <c r="B35" s="6" t="s">
        <v>47</v>
      </c>
      <c r="C35" s="99" t="s">
        <v>490</v>
      </c>
      <c r="D35" s="6" t="s">
        <v>153</v>
      </c>
      <c r="E35" s="5" t="s">
        <v>9</v>
      </c>
      <c r="F35" s="87">
        <v>40</v>
      </c>
      <c r="G35" s="87">
        <v>84</v>
      </c>
      <c r="H35" s="87"/>
      <c r="I35" s="29">
        <f t="shared" si="5"/>
        <v>2.1</v>
      </c>
      <c r="J35" s="29">
        <f t="shared" si="9"/>
        <v>0</v>
      </c>
    </row>
    <row r="36" spans="1:10" ht="45" customHeight="1">
      <c r="A36" s="26" t="s">
        <v>17</v>
      </c>
      <c r="B36" s="6" t="s">
        <v>235</v>
      </c>
      <c r="C36" s="98" t="s">
        <v>487</v>
      </c>
      <c r="D36" s="90" t="s">
        <v>236</v>
      </c>
      <c r="E36" s="5" t="s">
        <v>9</v>
      </c>
      <c r="F36" s="87">
        <v>31</v>
      </c>
      <c r="G36" s="87">
        <v>91</v>
      </c>
      <c r="H36" s="87">
        <v>91</v>
      </c>
      <c r="I36" s="29">
        <f t="shared" si="5"/>
        <v>2.935483870967742</v>
      </c>
      <c r="J36" s="29">
        <f t="shared" si="9"/>
        <v>2.935483870967742</v>
      </c>
    </row>
    <row r="37" spans="1:10" ht="45" customHeight="1">
      <c r="A37" s="26" t="s">
        <v>17</v>
      </c>
      <c r="B37" s="6" t="s">
        <v>491</v>
      </c>
      <c r="C37" s="99" t="s">
        <v>483</v>
      </c>
      <c r="D37" s="90" t="s">
        <v>492</v>
      </c>
      <c r="E37" s="5" t="s">
        <v>9</v>
      </c>
      <c r="F37" s="87">
        <v>19</v>
      </c>
      <c r="G37" s="87">
        <v>19</v>
      </c>
      <c r="H37" s="87">
        <v>19</v>
      </c>
      <c r="I37" s="29">
        <f t="shared" ref="I37" si="12">G37/F37</f>
        <v>1</v>
      </c>
      <c r="J37" s="29">
        <f t="shared" ref="J37" si="13">H37/F37</f>
        <v>1</v>
      </c>
    </row>
    <row r="38" spans="1:10" ht="45" customHeight="1">
      <c r="A38" s="26" t="s">
        <v>17</v>
      </c>
      <c r="B38" s="6" t="s">
        <v>494</v>
      </c>
      <c r="C38" s="99" t="s">
        <v>490</v>
      </c>
      <c r="D38" s="90" t="s">
        <v>495</v>
      </c>
      <c r="E38" s="5" t="s">
        <v>9</v>
      </c>
      <c r="F38" s="87">
        <v>10</v>
      </c>
      <c r="G38" s="87">
        <v>10</v>
      </c>
      <c r="H38" s="87">
        <v>10</v>
      </c>
      <c r="I38" s="29">
        <f t="shared" ref="I38" si="14">G38/F38</f>
        <v>1</v>
      </c>
      <c r="J38" s="29">
        <f t="shared" ref="J38" si="15">H38/F38</f>
        <v>1</v>
      </c>
    </row>
    <row r="39" spans="1:10" ht="45" customHeight="1">
      <c r="A39" s="26" t="s">
        <v>17</v>
      </c>
      <c r="B39" s="6" t="s">
        <v>103</v>
      </c>
      <c r="C39" s="98" t="s">
        <v>398</v>
      </c>
      <c r="D39" s="6" t="s">
        <v>154</v>
      </c>
      <c r="E39" s="5" t="s">
        <v>9</v>
      </c>
      <c r="F39" s="87">
        <v>50</v>
      </c>
      <c r="G39" s="87">
        <v>100</v>
      </c>
      <c r="H39" s="87">
        <v>50</v>
      </c>
      <c r="I39" s="29">
        <f t="shared" si="5"/>
        <v>2</v>
      </c>
      <c r="J39" s="29">
        <f t="shared" si="9"/>
        <v>1</v>
      </c>
    </row>
    <row r="40" spans="1:10" ht="45" customHeight="1">
      <c r="A40" s="1" t="s">
        <v>17</v>
      </c>
      <c r="B40" s="1" t="s">
        <v>31</v>
      </c>
      <c r="C40" s="1"/>
      <c r="D40" s="1" t="s">
        <v>31</v>
      </c>
      <c r="E40" s="1" t="s">
        <v>18</v>
      </c>
      <c r="F40" s="8">
        <f>SUM(F12:F39)</f>
        <v>5938</v>
      </c>
      <c r="G40" s="8">
        <f>SUM(G12:G39)</f>
        <v>7582</v>
      </c>
      <c r="H40" s="8">
        <f>SUM(H11:H39)</f>
        <v>7085.99</v>
      </c>
      <c r="I40" s="12">
        <f t="shared" si="5"/>
        <v>1.2768608959245538</v>
      </c>
      <c r="J40" s="12">
        <f t="shared" si="9"/>
        <v>1.1933294038396767</v>
      </c>
    </row>
    <row r="41" spans="1:10" ht="45" customHeight="1">
      <c r="A41" s="26" t="s">
        <v>19</v>
      </c>
      <c r="B41" s="46" t="s">
        <v>237</v>
      </c>
      <c r="C41" s="99" t="s">
        <v>462</v>
      </c>
      <c r="D41" s="46" t="s">
        <v>243</v>
      </c>
      <c r="E41" s="47" t="s">
        <v>9</v>
      </c>
      <c r="F41" s="87">
        <v>279</v>
      </c>
      <c r="G41" s="87">
        <v>1</v>
      </c>
      <c r="H41" s="87">
        <v>2</v>
      </c>
      <c r="I41" s="15">
        <f t="shared" ref="I41:I79" si="16">G41/F41</f>
        <v>3.5842293906810036E-3</v>
      </c>
      <c r="J41" s="15">
        <f t="shared" ref="J41:J79" si="17">H41/F41</f>
        <v>7.1684587813620072E-3</v>
      </c>
    </row>
    <row r="42" spans="1:10" ht="45" customHeight="1">
      <c r="A42" s="26" t="s">
        <v>19</v>
      </c>
      <c r="B42" s="41" t="s">
        <v>48</v>
      </c>
      <c r="C42" s="99" t="s">
        <v>389</v>
      </c>
      <c r="D42" s="42" t="s">
        <v>155</v>
      </c>
      <c r="E42" s="48" t="s">
        <v>9</v>
      </c>
      <c r="F42" s="87">
        <v>419</v>
      </c>
      <c r="G42" s="87">
        <v>419</v>
      </c>
      <c r="H42" s="87">
        <v>10</v>
      </c>
      <c r="I42" s="15">
        <f t="shared" si="16"/>
        <v>1</v>
      </c>
      <c r="J42" s="15">
        <f t="shared" si="17"/>
        <v>2.386634844868735E-2</v>
      </c>
    </row>
    <row r="43" spans="1:10" ht="45" customHeight="1">
      <c r="A43" s="26" t="s">
        <v>19</v>
      </c>
      <c r="B43" s="41" t="s">
        <v>110</v>
      </c>
      <c r="C43" s="98" t="s">
        <v>464</v>
      </c>
      <c r="D43" s="42" t="s">
        <v>244</v>
      </c>
      <c r="E43" s="48" t="s">
        <v>9</v>
      </c>
      <c r="F43" s="87">
        <v>484</v>
      </c>
      <c r="G43" s="87">
        <v>738</v>
      </c>
      <c r="H43" s="87">
        <v>465</v>
      </c>
      <c r="I43" s="15">
        <f t="shared" si="16"/>
        <v>1.524793388429752</v>
      </c>
      <c r="J43" s="15">
        <f t="shared" si="17"/>
        <v>0.96074380165289253</v>
      </c>
    </row>
    <row r="44" spans="1:10" ht="45" customHeight="1">
      <c r="A44" s="26" t="s">
        <v>19</v>
      </c>
      <c r="B44" s="41" t="s">
        <v>110</v>
      </c>
      <c r="C44" s="99">
        <v>900958564</v>
      </c>
      <c r="D44" s="43" t="s">
        <v>465</v>
      </c>
      <c r="E44" s="48" t="s">
        <v>9</v>
      </c>
      <c r="F44" s="87">
        <v>1</v>
      </c>
      <c r="G44" s="87">
        <v>7</v>
      </c>
      <c r="H44" s="87">
        <v>7</v>
      </c>
      <c r="I44" s="15">
        <f t="shared" ref="I44:I46" si="18">G44/F44</f>
        <v>7</v>
      </c>
      <c r="J44" s="15">
        <f t="shared" ref="J44:J46" si="19">H44/F44</f>
        <v>7</v>
      </c>
    </row>
    <row r="45" spans="1:10" ht="45" customHeight="1">
      <c r="A45" s="26" t="s">
        <v>19</v>
      </c>
      <c r="B45" s="41" t="s">
        <v>110</v>
      </c>
      <c r="C45" s="99" t="s">
        <v>366</v>
      </c>
      <c r="D45" s="43" t="s">
        <v>200</v>
      </c>
      <c r="E45" s="48" t="s">
        <v>9</v>
      </c>
      <c r="F45" s="87">
        <v>1</v>
      </c>
      <c r="G45" s="87">
        <v>3</v>
      </c>
      <c r="H45" s="87">
        <v>0</v>
      </c>
      <c r="I45" s="15">
        <f t="shared" si="18"/>
        <v>3</v>
      </c>
      <c r="J45" s="15">
        <f t="shared" si="19"/>
        <v>0</v>
      </c>
    </row>
    <row r="46" spans="1:10" ht="45" customHeight="1">
      <c r="A46" s="26" t="s">
        <v>19</v>
      </c>
      <c r="B46" s="41" t="s">
        <v>110</v>
      </c>
      <c r="C46" s="99" t="s">
        <v>367</v>
      </c>
      <c r="D46" s="43" t="s">
        <v>368</v>
      </c>
      <c r="E46" s="48" t="s">
        <v>9</v>
      </c>
      <c r="F46" s="87">
        <v>652</v>
      </c>
      <c r="G46" s="87">
        <v>3619</v>
      </c>
      <c r="H46" s="87">
        <v>0</v>
      </c>
      <c r="I46" s="15">
        <f t="shared" si="18"/>
        <v>5.5506134969325149</v>
      </c>
      <c r="J46" s="15">
        <f t="shared" si="19"/>
        <v>0</v>
      </c>
    </row>
    <row r="47" spans="1:10" ht="45" customHeight="1">
      <c r="A47" s="26" t="s">
        <v>19</v>
      </c>
      <c r="B47" s="41" t="s">
        <v>222</v>
      </c>
      <c r="C47" s="98" t="s">
        <v>463</v>
      </c>
      <c r="D47" s="41" t="s">
        <v>245</v>
      </c>
      <c r="E47" s="48" t="s">
        <v>9</v>
      </c>
      <c r="F47" s="87">
        <v>104</v>
      </c>
      <c r="G47" s="87">
        <v>1</v>
      </c>
      <c r="H47" s="87">
        <v>1</v>
      </c>
      <c r="I47" s="15">
        <f t="shared" si="16"/>
        <v>9.6153846153846159E-3</v>
      </c>
      <c r="J47" s="15">
        <f t="shared" si="17"/>
        <v>9.6153846153846159E-3</v>
      </c>
    </row>
    <row r="48" spans="1:10" ht="45" customHeight="1">
      <c r="A48" s="26" t="s">
        <v>19</v>
      </c>
      <c r="B48" s="41" t="s">
        <v>49</v>
      </c>
      <c r="C48" s="98" t="s">
        <v>371</v>
      </c>
      <c r="D48" s="41" t="s">
        <v>156</v>
      </c>
      <c r="E48" s="48" t="s">
        <v>9</v>
      </c>
      <c r="F48" s="87">
        <v>199</v>
      </c>
      <c r="G48" s="87">
        <v>597</v>
      </c>
      <c r="H48" s="87">
        <v>199</v>
      </c>
      <c r="I48" s="15">
        <f t="shared" si="16"/>
        <v>3</v>
      </c>
      <c r="J48" s="15">
        <f t="shared" si="17"/>
        <v>1</v>
      </c>
    </row>
    <row r="49" spans="1:10" ht="45" customHeight="1">
      <c r="A49" s="26" t="s">
        <v>19</v>
      </c>
      <c r="B49" s="41" t="s">
        <v>50</v>
      </c>
      <c r="C49" s="99" t="s">
        <v>372</v>
      </c>
      <c r="D49" s="41" t="s">
        <v>157</v>
      </c>
      <c r="E49" s="48" t="s">
        <v>9</v>
      </c>
      <c r="F49" s="87">
        <v>67</v>
      </c>
      <c r="G49" s="87">
        <v>95</v>
      </c>
      <c r="H49" s="87">
        <v>2</v>
      </c>
      <c r="I49" s="15">
        <f t="shared" si="16"/>
        <v>1.4179104477611941</v>
      </c>
      <c r="J49" s="15">
        <f t="shared" si="17"/>
        <v>2.9850746268656716E-2</v>
      </c>
    </row>
    <row r="50" spans="1:10" ht="45" customHeight="1">
      <c r="A50" s="26" t="s">
        <v>19</v>
      </c>
      <c r="B50" s="41" t="s">
        <v>51</v>
      </c>
      <c r="C50" s="99" t="s">
        <v>373</v>
      </c>
      <c r="D50" s="41" t="s">
        <v>158</v>
      </c>
      <c r="E50" s="48" t="s">
        <v>9</v>
      </c>
      <c r="F50" s="87">
        <v>369</v>
      </c>
      <c r="G50" s="87">
        <v>514</v>
      </c>
      <c r="H50" s="87">
        <v>369</v>
      </c>
      <c r="I50" s="15">
        <f t="shared" si="16"/>
        <v>1.3929539295392954</v>
      </c>
      <c r="J50" s="15">
        <f t="shared" si="17"/>
        <v>1</v>
      </c>
    </row>
    <row r="51" spans="1:10" ht="45" customHeight="1">
      <c r="A51" s="26" t="s">
        <v>19</v>
      </c>
      <c r="B51" s="41" t="s">
        <v>70</v>
      </c>
      <c r="C51" s="99" t="s">
        <v>339</v>
      </c>
      <c r="D51" s="41" t="s">
        <v>246</v>
      </c>
      <c r="E51" s="48" t="s">
        <v>9</v>
      </c>
      <c r="F51" s="87">
        <v>5</v>
      </c>
      <c r="G51" s="87">
        <v>10</v>
      </c>
      <c r="H51" s="87">
        <v>10</v>
      </c>
      <c r="I51" s="15">
        <f t="shared" si="16"/>
        <v>2</v>
      </c>
      <c r="J51" s="15">
        <f t="shared" si="17"/>
        <v>2</v>
      </c>
    </row>
    <row r="52" spans="1:10" ht="45" customHeight="1">
      <c r="A52" s="26" t="s">
        <v>19</v>
      </c>
      <c r="B52" s="41" t="s">
        <v>52</v>
      </c>
      <c r="C52" s="99" t="s">
        <v>375</v>
      </c>
      <c r="D52" s="41" t="s">
        <v>247</v>
      </c>
      <c r="E52" s="48" t="s">
        <v>9</v>
      </c>
      <c r="F52" s="87">
        <v>124</v>
      </c>
      <c r="G52" s="87">
        <v>537.72222220000003</v>
      </c>
      <c r="H52" s="87">
        <v>0</v>
      </c>
      <c r="I52" s="15">
        <f t="shared" si="16"/>
        <v>4.336469533870968</v>
      </c>
      <c r="J52" s="15">
        <f t="shared" si="17"/>
        <v>0</v>
      </c>
    </row>
    <row r="53" spans="1:10" ht="45" customHeight="1">
      <c r="A53" s="26" t="s">
        <v>19</v>
      </c>
      <c r="B53" s="41" t="s">
        <v>111</v>
      </c>
      <c r="C53" s="99" t="s">
        <v>466</v>
      </c>
      <c r="D53" s="41" t="s">
        <v>278</v>
      </c>
      <c r="E53" s="48" t="s">
        <v>9</v>
      </c>
      <c r="F53" s="87">
        <v>33</v>
      </c>
      <c r="G53" s="87">
        <v>81</v>
      </c>
      <c r="H53" s="87">
        <v>81</v>
      </c>
      <c r="I53" s="15">
        <f t="shared" ref="I53" si="20">G53/F53</f>
        <v>2.4545454545454546</v>
      </c>
      <c r="J53" s="15">
        <f t="shared" ref="J53" si="21">H53/F53</f>
        <v>2.4545454545454546</v>
      </c>
    </row>
    <row r="54" spans="1:10" ht="45" customHeight="1">
      <c r="A54" s="26" t="s">
        <v>19</v>
      </c>
      <c r="B54" s="41" t="s">
        <v>390</v>
      </c>
      <c r="C54" s="99" t="s">
        <v>391</v>
      </c>
      <c r="D54" s="41" t="s">
        <v>392</v>
      </c>
      <c r="E54" s="48" t="s">
        <v>9</v>
      </c>
      <c r="F54" s="87">
        <v>1</v>
      </c>
      <c r="G54" s="87">
        <v>5</v>
      </c>
      <c r="H54" s="87">
        <v>5</v>
      </c>
      <c r="I54" s="15">
        <f t="shared" ref="I54" si="22">G54/F54</f>
        <v>5</v>
      </c>
      <c r="J54" s="15">
        <f t="shared" ref="J54" si="23">H54/F54</f>
        <v>5</v>
      </c>
    </row>
    <row r="55" spans="1:10" ht="45" customHeight="1">
      <c r="A55" s="26" t="s">
        <v>19</v>
      </c>
      <c r="B55" s="41" t="s">
        <v>105</v>
      </c>
      <c r="C55" s="98" t="s">
        <v>374</v>
      </c>
      <c r="D55" s="41" t="s">
        <v>248</v>
      </c>
      <c r="E55" s="48" t="s">
        <v>9</v>
      </c>
      <c r="F55" s="87">
        <v>48</v>
      </c>
      <c r="G55" s="87">
        <v>52</v>
      </c>
      <c r="H55" s="88">
        <v>52</v>
      </c>
      <c r="I55" s="15">
        <f t="shared" si="16"/>
        <v>1.0833333333333333</v>
      </c>
      <c r="J55" s="15">
        <f t="shared" si="17"/>
        <v>1.0833333333333333</v>
      </c>
    </row>
    <row r="56" spans="1:10" ht="45" customHeight="1">
      <c r="A56" s="26" t="s">
        <v>19</v>
      </c>
      <c r="B56" s="41" t="s">
        <v>53</v>
      </c>
      <c r="C56" s="99" t="s">
        <v>375</v>
      </c>
      <c r="D56" s="41" t="s">
        <v>249</v>
      </c>
      <c r="E56" s="48" t="s">
        <v>9</v>
      </c>
      <c r="F56" s="87">
        <v>201</v>
      </c>
      <c r="G56" s="87">
        <v>1059.6833329999999</v>
      </c>
      <c r="H56" s="87">
        <v>0</v>
      </c>
      <c r="I56" s="15">
        <f t="shared" si="16"/>
        <v>5.2720563830845766</v>
      </c>
      <c r="J56" s="15">
        <f t="shared" si="17"/>
        <v>0</v>
      </c>
    </row>
    <row r="57" spans="1:10" ht="45" customHeight="1">
      <c r="A57" s="26" t="s">
        <v>19</v>
      </c>
      <c r="B57" s="41" t="s">
        <v>54</v>
      </c>
      <c r="C57" s="99" t="s">
        <v>393</v>
      </c>
      <c r="D57" s="49" t="s">
        <v>250</v>
      </c>
      <c r="E57" s="71" t="s">
        <v>9</v>
      </c>
      <c r="F57" s="87">
        <v>359</v>
      </c>
      <c r="G57" s="87">
        <v>205</v>
      </c>
      <c r="H57" s="87">
        <v>0</v>
      </c>
      <c r="I57" s="15">
        <f t="shared" si="16"/>
        <v>0.57103064066852371</v>
      </c>
      <c r="J57" s="15">
        <f t="shared" si="17"/>
        <v>0</v>
      </c>
    </row>
    <row r="58" spans="1:10" ht="45" customHeight="1">
      <c r="A58" s="26" t="s">
        <v>19</v>
      </c>
      <c r="B58" s="61" t="s">
        <v>55</v>
      </c>
      <c r="C58" s="103">
        <v>890680025</v>
      </c>
      <c r="D58" s="62" t="s">
        <v>251</v>
      </c>
      <c r="E58" s="72" t="s">
        <v>9</v>
      </c>
      <c r="F58" s="87">
        <v>7</v>
      </c>
      <c r="G58" s="87">
        <v>17</v>
      </c>
      <c r="H58" s="87">
        <v>7</v>
      </c>
      <c r="I58" s="15">
        <f t="shared" si="16"/>
        <v>2.4285714285714284</v>
      </c>
      <c r="J58" s="15">
        <f t="shared" si="17"/>
        <v>1</v>
      </c>
    </row>
    <row r="59" spans="1:10" ht="45" customHeight="1">
      <c r="A59" s="26" t="s">
        <v>19</v>
      </c>
      <c r="B59" s="61" t="s">
        <v>55</v>
      </c>
      <c r="C59" s="103">
        <v>890680025</v>
      </c>
      <c r="D59" s="43" t="s">
        <v>252</v>
      </c>
      <c r="E59" s="48" t="s">
        <v>9</v>
      </c>
      <c r="F59" s="87">
        <v>124</v>
      </c>
      <c r="G59" s="87">
        <v>369</v>
      </c>
      <c r="H59" s="87">
        <v>369</v>
      </c>
      <c r="I59" s="15">
        <f t="shared" si="16"/>
        <v>2.975806451612903</v>
      </c>
      <c r="J59" s="15">
        <f t="shared" si="17"/>
        <v>2.975806451612903</v>
      </c>
    </row>
    <row r="60" spans="1:10" ht="45" customHeight="1">
      <c r="A60" s="26" t="s">
        <v>19</v>
      </c>
      <c r="B60" s="41" t="s">
        <v>238</v>
      </c>
      <c r="C60" s="98" t="s">
        <v>376</v>
      </c>
      <c r="D60" s="43" t="s">
        <v>253</v>
      </c>
      <c r="E60" s="48" t="s">
        <v>30</v>
      </c>
      <c r="F60" s="87">
        <v>134</v>
      </c>
      <c r="G60" s="87">
        <v>1343</v>
      </c>
      <c r="H60" s="87">
        <v>402</v>
      </c>
      <c r="I60" s="15">
        <f t="shared" si="16"/>
        <v>10.022388059701493</v>
      </c>
      <c r="J60" s="15">
        <f t="shared" si="17"/>
        <v>3</v>
      </c>
    </row>
    <row r="61" spans="1:10" ht="45" customHeight="1">
      <c r="A61" s="26" t="s">
        <v>19</v>
      </c>
      <c r="B61" s="41" t="s">
        <v>106</v>
      </c>
      <c r="C61" s="98" t="s">
        <v>376</v>
      </c>
      <c r="D61" s="43" t="s">
        <v>253</v>
      </c>
      <c r="E61" s="48" t="s">
        <v>30</v>
      </c>
      <c r="F61" s="87">
        <v>124</v>
      </c>
      <c r="G61" s="87">
        <v>1343</v>
      </c>
      <c r="H61" s="87">
        <v>372</v>
      </c>
      <c r="I61" s="15">
        <f t="shared" si="16"/>
        <v>10.830645161290322</v>
      </c>
      <c r="J61" s="15">
        <f t="shared" si="17"/>
        <v>3</v>
      </c>
    </row>
    <row r="62" spans="1:10" ht="45" customHeight="1">
      <c r="A62" s="26" t="s">
        <v>19</v>
      </c>
      <c r="B62" s="41" t="s">
        <v>56</v>
      </c>
      <c r="C62" s="98" t="s">
        <v>376</v>
      </c>
      <c r="D62" s="43" t="s">
        <v>253</v>
      </c>
      <c r="E62" s="48" t="s">
        <v>30</v>
      </c>
      <c r="F62" s="87">
        <v>49</v>
      </c>
      <c r="G62" s="87">
        <v>1343</v>
      </c>
      <c r="H62" s="87">
        <v>147</v>
      </c>
      <c r="I62" s="15">
        <f t="shared" si="16"/>
        <v>27.408163265306122</v>
      </c>
      <c r="J62" s="15">
        <f t="shared" si="17"/>
        <v>3</v>
      </c>
    </row>
    <row r="63" spans="1:10" ht="45" customHeight="1">
      <c r="A63" s="26" t="s">
        <v>19</v>
      </c>
      <c r="B63" s="24" t="s">
        <v>57</v>
      </c>
      <c r="C63" s="102" t="s">
        <v>377</v>
      </c>
      <c r="D63" s="24" t="s">
        <v>254</v>
      </c>
      <c r="E63" s="48" t="s">
        <v>30</v>
      </c>
      <c r="F63" s="87">
        <v>138</v>
      </c>
      <c r="G63" s="87">
        <v>73</v>
      </c>
      <c r="H63" s="87">
        <v>28</v>
      </c>
      <c r="I63" s="15">
        <f t="shared" si="16"/>
        <v>0.52898550724637683</v>
      </c>
      <c r="J63" s="15">
        <f t="shared" si="17"/>
        <v>0.20289855072463769</v>
      </c>
    </row>
    <row r="64" spans="1:10" ht="45" customHeight="1">
      <c r="A64" s="26" t="s">
        <v>19</v>
      </c>
      <c r="B64" s="41" t="s">
        <v>58</v>
      </c>
      <c r="C64" s="99" t="s">
        <v>394</v>
      </c>
      <c r="D64" s="42" t="s">
        <v>255</v>
      </c>
      <c r="E64" s="48" t="s">
        <v>30</v>
      </c>
      <c r="F64" s="87">
        <v>919</v>
      </c>
      <c r="G64" s="87">
        <v>148</v>
      </c>
      <c r="H64" s="87">
        <v>0</v>
      </c>
      <c r="I64" s="15">
        <f t="shared" si="16"/>
        <v>0.16104461371055495</v>
      </c>
      <c r="J64" s="15">
        <f t="shared" si="17"/>
        <v>0</v>
      </c>
    </row>
    <row r="65" spans="1:10" ht="45" customHeight="1">
      <c r="A65" s="26" t="s">
        <v>19</v>
      </c>
      <c r="B65" s="41" t="s">
        <v>212</v>
      </c>
      <c r="C65" s="98" t="s">
        <v>407</v>
      </c>
      <c r="D65" s="42" t="s">
        <v>215</v>
      </c>
      <c r="E65" s="48" t="s">
        <v>30</v>
      </c>
      <c r="F65" s="92">
        <v>8</v>
      </c>
      <c r="G65" s="92">
        <v>8</v>
      </c>
      <c r="H65" s="92">
        <v>8</v>
      </c>
      <c r="I65" s="15">
        <f t="shared" si="16"/>
        <v>1</v>
      </c>
      <c r="J65" s="15">
        <f t="shared" si="17"/>
        <v>1</v>
      </c>
    </row>
    <row r="66" spans="1:10" ht="45" customHeight="1">
      <c r="A66" s="26" t="s">
        <v>19</v>
      </c>
      <c r="B66" s="41" t="s">
        <v>211</v>
      </c>
      <c r="C66" s="98" t="s">
        <v>407</v>
      </c>
      <c r="D66" s="42" t="s">
        <v>215</v>
      </c>
      <c r="E66" s="48" t="s">
        <v>30</v>
      </c>
      <c r="F66" s="92">
        <v>50</v>
      </c>
      <c r="G66" s="92">
        <v>111</v>
      </c>
      <c r="H66" s="92">
        <v>111</v>
      </c>
      <c r="I66" s="15">
        <f t="shared" ref="I66" si="24">G66/F66</f>
        <v>2.2200000000000002</v>
      </c>
      <c r="J66" s="15">
        <f t="shared" ref="J66" si="25">H66/F66</f>
        <v>2.2200000000000002</v>
      </c>
    </row>
    <row r="67" spans="1:10" ht="45" customHeight="1">
      <c r="A67" s="26" t="s">
        <v>19</v>
      </c>
      <c r="B67" s="41" t="s">
        <v>467</v>
      </c>
      <c r="C67" s="97" t="s">
        <v>377</v>
      </c>
      <c r="D67" s="42" t="s">
        <v>468</v>
      </c>
      <c r="E67" s="48" t="s">
        <v>30</v>
      </c>
      <c r="F67" s="87">
        <v>221</v>
      </c>
      <c r="G67" s="87">
        <v>146</v>
      </c>
      <c r="H67" s="87">
        <v>16</v>
      </c>
      <c r="I67" s="15">
        <f t="shared" ref="I67" si="26">G67/F67</f>
        <v>0.66063348416289591</v>
      </c>
      <c r="J67" s="15">
        <f t="shared" ref="J67" si="27">H67/F67</f>
        <v>7.2398190045248875E-2</v>
      </c>
    </row>
    <row r="68" spans="1:10" ht="45" customHeight="1">
      <c r="A68" s="26" t="s">
        <v>19</v>
      </c>
      <c r="B68" s="6" t="s">
        <v>59</v>
      </c>
      <c r="C68" s="103">
        <v>890680033</v>
      </c>
      <c r="D68" s="46" t="s">
        <v>256</v>
      </c>
      <c r="E68" s="48" t="s">
        <v>30</v>
      </c>
      <c r="F68" s="87">
        <v>125</v>
      </c>
      <c r="G68" s="87">
        <v>1</v>
      </c>
      <c r="H68" s="87">
        <v>1</v>
      </c>
      <c r="I68" s="15">
        <f t="shared" si="16"/>
        <v>8.0000000000000002E-3</v>
      </c>
      <c r="J68" s="15">
        <f t="shared" si="17"/>
        <v>8.0000000000000002E-3</v>
      </c>
    </row>
    <row r="69" spans="1:10" ht="45" customHeight="1">
      <c r="A69" s="26" t="s">
        <v>19</v>
      </c>
      <c r="B69" s="41" t="s">
        <v>60</v>
      </c>
      <c r="C69" s="99" t="s">
        <v>469</v>
      </c>
      <c r="D69" s="41" t="s">
        <v>257</v>
      </c>
      <c r="E69" s="48" t="s">
        <v>30</v>
      </c>
      <c r="F69" s="87">
        <v>159</v>
      </c>
      <c r="G69" s="87">
        <v>299</v>
      </c>
      <c r="H69" s="87">
        <v>26</v>
      </c>
      <c r="I69" s="15">
        <f t="shared" si="16"/>
        <v>1.8805031446540881</v>
      </c>
      <c r="J69" s="15">
        <f t="shared" si="17"/>
        <v>0.16352201257861634</v>
      </c>
    </row>
    <row r="70" spans="1:10" ht="45" customHeight="1">
      <c r="A70" s="26" t="s">
        <v>19</v>
      </c>
      <c r="B70" s="41" t="s">
        <v>109</v>
      </c>
      <c r="C70" s="99" t="s">
        <v>395</v>
      </c>
      <c r="D70" s="41" t="s">
        <v>258</v>
      </c>
      <c r="E70" s="48" t="s">
        <v>30</v>
      </c>
      <c r="F70" s="87">
        <v>26</v>
      </c>
      <c r="G70" s="87">
        <v>25</v>
      </c>
      <c r="H70" s="87">
        <v>0</v>
      </c>
      <c r="I70" s="30">
        <f t="shared" si="16"/>
        <v>0.96153846153846156</v>
      </c>
      <c r="J70" s="15">
        <f t="shared" si="17"/>
        <v>0</v>
      </c>
    </row>
    <row r="71" spans="1:10" ht="45" customHeight="1">
      <c r="A71" s="26" t="s">
        <v>19</v>
      </c>
      <c r="B71" s="41" t="s">
        <v>61</v>
      </c>
      <c r="C71" s="99" t="s">
        <v>396</v>
      </c>
      <c r="D71" s="41" t="s">
        <v>259</v>
      </c>
      <c r="E71" s="48" t="s">
        <v>30</v>
      </c>
      <c r="F71" s="87">
        <v>1</v>
      </c>
      <c r="G71" s="87">
        <v>1</v>
      </c>
      <c r="H71" s="87">
        <v>1</v>
      </c>
      <c r="I71" s="15">
        <f t="shared" ref="I71:I75" si="28">G71/F71</f>
        <v>1</v>
      </c>
      <c r="J71" s="15">
        <f t="shared" ref="J71:J75" si="29">H71/F71</f>
        <v>1</v>
      </c>
    </row>
    <row r="72" spans="1:10" ht="45" customHeight="1">
      <c r="A72" s="26" t="s">
        <v>19</v>
      </c>
      <c r="B72" s="41" t="s">
        <v>239</v>
      </c>
      <c r="C72" s="99" t="s">
        <v>408</v>
      </c>
      <c r="D72" s="41" t="s">
        <v>260</v>
      </c>
      <c r="E72" s="48" t="s">
        <v>30</v>
      </c>
      <c r="F72" s="87">
        <v>70</v>
      </c>
      <c r="G72" s="92">
        <v>3</v>
      </c>
      <c r="H72" s="92">
        <v>3</v>
      </c>
      <c r="I72" s="15">
        <f t="shared" ref="I72:I73" si="30">G72/F72</f>
        <v>4.2857142857142858E-2</v>
      </c>
      <c r="J72" s="15">
        <f t="shared" ref="J72:J73" si="31">H72/F72</f>
        <v>4.2857142857142858E-2</v>
      </c>
    </row>
    <row r="73" spans="1:10" ht="45" customHeight="1">
      <c r="A73" s="26" t="s">
        <v>19</v>
      </c>
      <c r="B73" s="41" t="s">
        <v>101</v>
      </c>
      <c r="C73" s="102" t="s">
        <v>377</v>
      </c>
      <c r="D73" s="41" t="s">
        <v>471</v>
      </c>
      <c r="E73" s="48" t="s">
        <v>30</v>
      </c>
      <c r="F73" s="87">
        <v>211</v>
      </c>
      <c r="G73" s="87">
        <v>225</v>
      </c>
      <c r="H73" s="87">
        <v>158</v>
      </c>
      <c r="I73" s="15">
        <f t="shared" si="30"/>
        <v>1.066350710900474</v>
      </c>
      <c r="J73" s="15">
        <f t="shared" si="31"/>
        <v>0.74881516587677721</v>
      </c>
    </row>
    <row r="74" spans="1:10" ht="45" customHeight="1">
      <c r="A74" s="26" t="s">
        <v>19</v>
      </c>
      <c r="B74" s="41" t="s">
        <v>213</v>
      </c>
      <c r="C74" s="99" t="s">
        <v>378</v>
      </c>
      <c r="D74" s="24" t="s">
        <v>261</v>
      </c>
      <c r="E74" s="48" t="s">
        <v>30</v>
      </c>
      <c r="F74" s="87">
        <v>238</v>
      </c>
      <c r="G74" s="87">
        <v>674</v>
      </c>
      <c r="H74" s="87">
        <v>416</v>
      </c>
      <c r="I74" s="15">
        <f t="shared" si="28"/>
        <v>2.8319327731092439</v>
      </c>
      <c r="J74" s="15">
        <f t="shared" si="29"/>
        <v>1.7478991596638656</v>
      </c>
    </row>
    <row r="75" spans="1:10" ht="45" customHeight="1">
      <c r="A75" s="26" t="s">
        <v>19</v>
      </c>
      <c r="B75" s="41" t="s">
        <v>107</v>
      </c>
      <c r="C75" s="98" t="s">
        <v>470</v>
      </c>
      <c r="D75" s="52" t="s">
        <v>262</v>
      </c>
      <c r="E75" s="48" t="s">
        <v>9</v>
      </c>
      <c r="F75" s="87">
        <v>551</v>
      </c>
      <c r="G75" s="87">
        <v>1229</v>
      </c>
      <c r="H75" s="87">
        <v>1201</v>
      </c>
      <c r="I75" s="15">
        <f t="shared" si="28"/>
        <v>2.2304900181488203</v>
      </c>
      <c r="J75" s="15">
        <f t="shared" si="29"/>
        <v>2.1796733212341199</v>
      </c>
    </row>
    <row r="76" spans="1:10" ht="45" customHeight="1">
      <c r="A76" s="26" t="s">
        <v>19</v>
      </c>
      <c r="B76" s="41" t="s">
        <v>218</v>
      </c>
      <c r="C76" s="103">
        <v>900058218</v>
      </c>
      <c r="D76" s="41" t="s">
        <v>263</v>
      </c>
      <c r="E76" s="48" t="s">
        <v>9</v>
      </c>
      <c r="F76" s="87">
        <v>136</v>
      </c>
      <c r="G76" s="87">
        <v>288</v>
      </c>
      <c r="H76" s="87">
        <v>283</v>
      </c>
      <c r="I76" s="15">
        <f t="shared" si="16"/>
        <v>2.1176470588235294</v>
      </c>
      <c r="J76" s="15">
        <f t="shared" si="17"/>
        <v>2.0808823529411766</v>
      </c>
    </row>
    <row r="77" spans="1:10" ht="45" customHeight="1">
      <c r="A77" s="26" t="s">
        <v>19</v>
      </c>
      <c r="B77" s="41" t="s">
        <v>108</v>
      </c>
      <c r="C77" s="98" t="s">
        <v>472</v>
      </c>
      <c r="D77" s="41" t="s">
        <v>167</v>
      </c>
      <c r="E77" s="48" t="s">
        <v>9</v>
      </c>
      <c r="F77" s="87">
        <v>182</v>
      </c>
      <c r="G77" s="87">
        <v>546</v>
      </c>
      <c r="H77" s="87">
        <v>546</v>
      </c>
      <c r="I77" s="15">
        <f t="shared" si="16"/>
        <v>3</v>
      </c>
      <c r="J77" s="15">
        <f t="shared" si="17"/>
        <v>3</v>
      </c>
    </row>
    <row r="78" spans="1:10" ht="45" customHeight="1">
      <c r="A78" s="26" t="s">
        <v>19</v>
      </c>
      <c r="B78" s="41" t="s">
        <v>224</v>
      </c>
      <c r="C78" s="99" t="s">
        <v>389</v>
      </c>
      <c r="D78" s="41" t="s">
        <v>264</v>
      </c>
      <c r="E78" s="48" t="s">
        <v>9</v>
      </c>
      <c r="F78" s="87">
        <v>179</v>
      </c>
      <c r="G78" s="87">
        <v>179</v>
      </c>
      <c r="H78" s="87">
        <v>10</v>
      </c>
      <c r="I78" s="15">
        <f t="shared" si="16"/>
        <v>1</v>
      </c>
      <c r="J78" s="15">
        <f t="shared" si="17"/>
        <v>5.5865921787709494E-2</v>
      </c>
    </row>
    <row r="79" spans="1:10" ht="45" customHeight="1">
      <c r="A79" s="26" t="s">
        <v>19</v>
      </c>
      <c r="B79" s="41" t="s">
        <v>223</v>
      </c>
      <c r="C79" s="98" t="s">
        <v>463</v>
      </c>
      <c r="D79" s="42" t="s">
        <v>265</v>
      </c>
      <c r="E79" s="48" t="s">
        <v>9</v>
      </c>
      <c r="F79" s="87">
        <v>110</v>
      </c>
      <c r="G79" s="87">
        <v>1</v>
      </c>
      <c r="H79" s="87">
        <v>1</v>
      </c>
      <c r="I79" s="15">
        <f t="shared" si="16"/>
        <v>9.0909090909090905E-3</v>
      </c>
      <c r="J79" s="15">
        <f t="shared" si="17"/>
        <v>9.0909090909090905E-3</v>
      </c>
    </row>
    <row r="80" spans="1:10" ht="45" customHeight="1">
      <c r="A80" s="26" t="s">
        <v>19</v>
      </c>
      <c r="B80" s="41" t="s">
        <v>268</v>
      </c>
      <c r="C80" s="99" t="s">
        <v>408</v>
      </c>
      <c r="D80" s="42" t="s">
        <v>269</v>
      </c>
      <c r="E80" s="48" t="s">
        <v>9</v>
      </c>
      <c r="F80" s="87">
        <v>31</v>
      </c>
      <c r="G80" s="87">
        <v>3</v>
      </c>
      <c r="H80" s="87">
        <v>1</v>
      </c>
      <c r="I80" s="15">
        <f t="shared" ref="I80" si="32">G80/F80</f>
        <v>9.6774193548387094E-2</v>
      </c>
      <c r="J80" s="15">
        <f t="shared" ref="J80" si="33">H80/F80</f>
        <v>3.2258064516129031E-2</v>
      </c>
    </row>
    <row r="81" spans="1:10" ht="45" customHeight="1">
      <c r="A81" s="26" t="s">
        <v>19</v>
      </c>
      <c r="B81" s="41" t="s">
        <v>240</v>
      </c>
      <c r="C81" s="98" t="s">
        <v>379</v>
      </c>
      <c r="D81" s="41" t="s">
        <v>266</v>
      </c>
      <c r="E81" s="48" t="s">
        <v>9</v>
      </c>
      <c r="F81" s="87">
        <v>54</v>
      </c>
      <c r="G81" s="87">
        <v>2</v>
      </c>
      <c r="H81" s="87">
        <v>2</v>
      </c>
      <c r="I81" s="15">
        <f t="shared" ref="I81:I87" si="34">G81/F81</f>
        <v>3.7037037037037035E-2</v>
      </c>
      <c r="J81" s="15">
        <f t="shared" ref="J81:J87" si="35">H81/F81</f>
        <v>3.7037037037037035E-2</v>
      </c>
    </row>
    <row r="82" spans="1:10" ht="45" customHeight="1">
      <c r="A82" s="26" t="s">
        <v>19</v>
      </c>
      <c r="B82" s="41" t="s">
        <v>62</v>
      </c>
      <c r="C82" s="99">
        <v>808002168</v>
      </c>
      <c r="D82" s="41" t="s">
        <v>267</v>
      </c>
      <c r="E82" s="48" t="s">
        <v>9</v>
      </c>
      <c r="F82" s="87">
        <v>0</v>
      </c>
      <c r="G82" s="87">
        <v>0</v>
      </c>
      <c r="H82" s="87">
        <v>0</v>
      </c>
      <c r="I82" s="15" t="e">
        <f t="shared" si="34"/>
        <v>#DIV/0!</v>
      </c>
      <c r="J82" s="15" t="e">
        <f t="shared" si="35"/>
        <v>#DIV/0!</v>
      </c>
    </row>
    <row r="83" spans="1:10" ht="45" customHeight="1">
      <c r="A83" s="26" t="s">
        <v>19</v>
      </c>
      <c r="B83" s="41" t="s">
        <v>63</v>
      </c>
      <c r="C83" s="99" t="s">
        <v>380</v>
      </c>
      <c r="D83" s="42" t="s">
        <v>202</v>
      </c>
      <c r="E83" s="48" t="s">
        <v>9</v>
      </c>
      <c r="F83" s="87">
        <v>1285</v>
      </c>
      <c r="G83" s="87">
        <v>2739</v>
      </c>
      <c r="H83" s="87">
        <v>1242</v>
      </c>
      <c r="I83" s="15">
        <f t="shared" si="34"/>
        <v>2.1315175097276264</v>
      </c>
      <c r="J83" s="15">
        <f t="shared" si="35"/>
        <v>0.96653696498054475</v>
      </c>
    </row>
    <row r="84" spans="1:10" ht="45" customHeight="1">
      <c r="A84" s="26" t="s">
        <v>19</v>
      </c>
      <c r="B84" s="41" t="s">
        <v>63</v>
      </c>
      <c r="C84" s="99" t="s">
        <v>473</v>
      </c>
      <c r="D84" s="41" t="s">
        <v>474</v>
      </c>
      <c r="E84" s="50" t="s">
        <v>9</v>
      </c>
      <c r="F84" s="87">
        <v>169</v>
      </c>
      <c r="G84" s="87">
        <v>413</v>
      </c>
      <c r="H84" s="87">
        <v>413</v>
      </c>
      <c r="I84" s="15">
        <f t="shared" si="34"/>
        <v>2.4437869822485205</v>
      </c>
      <c r="J84" s="15">
        <f t="shared" si="35"/>
        <v>2.4437869822485205</v>
      </c>
    </row>
    <row r="85" spans="1:10" ht="45" customHeight="1">
      <c r="A85" s="26" t="s">
        <v>19</v>
      </c>
      <c r="B85" s="41" t="s">
        <v>64</v>
      </c>
      <c r="C85" s="99" t="s">
        <v>476</v>
      </c>
      <c r="D85" s="43" t="s">
        <v>270</v>
      </c>
      <c r="E85" s="48" t="s">
        <v>9</v>
      </c>
      <c r="F85" s="92">
        <v>30</v>
      </c>
      <c r="G85" s="87">
        <v>2</v>
      </c>
      <c r="H85" s="87">
        <v>2</v>
      </c>
      <c r="I85" s="30">
        <f t="shared" si="34"/>
        <v>6.6666666666666666E-2</v>
      </c>
      <c r="J85" s="15">
        <f t="shared" si="35"/>
        <v>6.6666666666666666E-2</v>
      </c>
    </row>
    <row r="86" spans="1:10" ht="45" customHeight="1">
      <c r="A86" s="26" t="s">
        <v>19</v>
      </c>
      <c r="B86" s="41" t="s">
        <v>112</v>
      </c>
      <c r="C86" s="103">
        <v>890680033</v>
      </c>
      <c r="D86" s="41" t="s">
        <v>271</v>
      </c>
      <c r="E86" s="48" t="s">
        <v>9</v>
      </c>
      <c r="F86" s="87">
        <v>84</v>
      </c>
      <c r="G86" s="87">
        <v>84</v>
      </c>
      <c r="H86" s="87">
        <v>84</v>
      </c>
      <c r="I86" s="15">
        <f t="shared" si="34"/>
        <v>1</v>
      </c>
      <c r="J86" s="15">
        <f t="shared" si="35"/>
        <v>1</v>
      </c>
    </row>
    <row r="87" spans="1:10" ht="45" customHeight="1">
      <c r="A87" s="26" t="s">
        <v>19</v>
      </c>
      <c r="B87" s="41" t="s">
        <v>65</v>
      </c>
      <c r="C87" s="98" t="s">
        <v>376</v>
      </c>
      <c r="D87" s="42" t="s">
        <v>272</v>
      </c>
      <c r="E87" s="48" t="s">
        <v>9</v>
      </c>
      <c r="F87" s="87">
        <v>48</v>
      </c>
      <c r="G87" s="87">
        <v>1343</v>
      </c>
      <c r="H87" s="87">
        <v>144</v>
      </c>
      <c r="I87" s="15">
        <f t="shared" si="34"/>
        <v>27.979166666666668</v>
      </c>
      <c r="J87" s="15">
        <f t="shared" si="35"/>
        <v>3</v>
      </c>
    </row>
    <row r="88" spans="1:10" ht="45" customHeight="1">
      <c r="A88" s="26" t="s">
        <v>19</v>
      </c>
      <c r="B88" s="41" t="s">
        <v>66</v>
      </c>
      <c r="C88" s="99" t="s">
        <v>375</v>
      </c>
      <c r="D88" s="24" t="s">
        <v>273</v>
      </c>
      <c r="E88" s="48" t="s">
        <v>9</v>
      </c>
      <c r="F88" s="87">
        <v>86</v>
      </c>
      <c r="G88" s="88">
        <v>233.1333333</v>
      </c>
      <c r="H88" s="87">
        <v>0</v>
      </c>
      <c r="I88" s="15">
        <f t="shared" ref="I88" si="36">G88/F88</f>
        <v>2.7108527127906976</v>
      </c>
      <c r="J88" s="15">
        <f t="shared" ref="J88" si="37">H88/F88</f>
        <v>0</v>
      </c>
    </row>
    <row r="89" spans="1:10" ht="45" customHeight="1">
      <c r="A89" s="26" t="s">
        <v>19</v>
      </c>
      <c r="B89" s="41" t="s">
        <v>68</v>
      </c>
      <c r="C89" s="103">
        <v>899999147</v>
      </c>
      <c r="D89" s="42" t="s">
        <v>274</v>
      </c>
      <c r="E89" s="48" t="s">
        <v>9</v>
      </c>
      <c r="F89" s="87">
        <v>416</v>
      </c>
      <c r="G89" s="87">
        <v>1355</v>
      </c>
      <c r="H89" s="87">
        <v>1018</v>
      </c>
      <c r="I89" s="15">
        <f t="shared" ref="I89" si="38">G89/F89</f>
        <v>3.2572115384615383</v>
      </c>
      <c r="J89" s="15">
        <f t="shared" ref="J89" si="39">H89/F89</f>
        <v>2.4471153846153846</v>
      </c>
    </row>
    <row r="90" spans="1:10" ht="45" customHeight="1">
      <c r="A90" s="26" t="s">
        <v>19</v>
      </c>
      <c r="B90" s="41" t="s">
        <v>241</v>
      </c>
      <c r="C90" s="99" t="s">
        <v>389</v>
      </c>
      <c r="D90" s="42" t="s">
        <v>275</v>
      </c>
      <c r="E90" s="48" t="s">
        <v>9</v>
      </c>
      <c r="F90" s="87">
        <v>115</v>
      </c>
      <c r="G90" s="87">
        <v>115</v>
      </c>
      <c r="H90" s="87">
        <v>10</v>
      </c>
      <c r="I90" s="15">
        <f t="shared" ref="I90:I94" si="40">G90/F90</f>
        <v>1</v>
      </c>
      <c r="J90" s="15">
        <f t="shared" ref="J90:J94" si="41">H90/F90</f>
        <v>8.6956521739130432E-2</v>
      </c>
    </row>
    <row r="91" spans="1:10" ht="45" customHeight="1">
      <c r="A91" s="26" t="s">
        <v>19</v>
      </c>
      <c r="B91" s="41" t="s">
        <v>67</v>
      </c>
      <c r="C91" s="99" t="s">
        <v>475</v>
      </c>
      <c r="D91" s="42" t="s">
        <v>276</v>
      </c>
      <c r="E91" s="48" t="s">
        <v>9</v>
      </c>
      <c r="F91" s="87">
        <v>205</v>
      </c>
      <c r="G91" s="87">
        <v>270</v>
      </c>
      <c r="H91" s="87">
        <v>0</v>
      </c>
      <c r="I91" s="15">
        <f t="shared" si="40"/>
        <v>1.3170731707317074</v>
      </c>
      <c r="J91" s="15">
        <f t="shared" si="41"/>
        <v>0</v>
      </c>
    </row>
    <row r="92" spans="1:10" ht="45" customHeight="1">
      <c r="A92" s="26" t="s">
        <v>19</v>
      </c>
      <c r="B92" s="6" t="s">
        <v>69</v>
      </c>
      <c r="C92" s="99" t="s">
        <v>382</v>
      </c>
      <c r="D92" s="46" t="s">
        <v>230</v>
      </c>
      <c r="E92" s="48" t="s">
        <v>9</v>
      </c>
      <c r="F92" s="87">
        <v>427</v>
      </c>
      <c r="G92" s="87">
        <v>1761</v>
      </c>
      <c r="H92" s="87">
        <v>1761</v>
      </c>
      <c r="I92" s="15">
        <f t="shared" si="40"/>
        <v>4.1241217798594851</v>
      </c>
      <c r="J92" s="15">
        <f t="shared" si="41"/>
        <v>4.1241217798594851</v>
      </c>
    </row>
    <row r="93" spans="1:10" ht="45" customHeight="1">
      <c r="A93" s="26" t="s">
        <v>19</v>
      </c>
      <c r="B93" s="6" t="s">
        <v>477</v>
      </c>
      <c r="C93" s="107">
        <v>899999165</v>
      </c>
      <c r="D93" s="46" t="s">
        <v>478</v>
      </c>
      <c r="E93" s="48" t="s">
        <v>9</v>
      </c>
      <c r="F93" s="107">
        <v>38</v>
      </c>
      <c r="G93" s="107"/>
      <c r="H93" s="107">
        <v>1</v>
      </c>
      <c r="I93" s="15">
        <f t="shared" ref="I93" si="42">G93/F93</f>
        <v>0</v>
      </c>
      <c r="J93" s="15">
        <f t="shared" ref="J93" si="43">H93/F93</f>
        <v>2.6315789473684209E-2</v>
      </c>
    </row>
    <row r="94" spans="1:10" ht="45" customHeight="1">
      <c r="A94" s="26" t="s">
        <v>19</v>
      </c>
      <c r="B94" s="66" t="s">
        <v>242</v>
      </c>
      <c r="C94" s="99" t="s">
        <v>396</v>
      </c>
      <c r="D94" s="24" t="s">
        <v>277</v>
      </c>
      <c r="E94" s="48" t="s">
        <v>9</v>
      </c>
      <c r="F94" s="87">
        <v>52</v>
      </c>
      <c r="G94" s="87">
        <v>171</v>
      </c>
      <c r="H94" s="87">
        <v>104</v>
      </c>
      <c r="I94" s="15">
        <f t="shared" si="40"/>
        <v>3.2884615384615383</v>
      </c>
      <c r="J94" s="15">
        <f t="shared" si="41"/>
        <v>2</v>
      </c>
    </row>
    <row r="95" spans="1:10" ht="45" customHeight="1">
      <c r="A95" s="1" t="s">
        <v>19</v>
      </c>
      <c r="B95" s="1" t="s">
        <v>31</v>
      </c>
      <c r="C95" s="1"/>
      <c r="D95" s="1" t="s">
        <v>31</v>
      </c>
      <c r="E95" s="1" t="s">
        <v>18</v>
      </c>
      <c r="F95" s="8">
        <f>SUM(F41:F94)</f>
        <v>10148</v>
      </c>
      <c r="G95" s="8">
        <f>SUM(G41:G94)</f>
        <v>24807.538888499999</v>
      </c>
      <c r="H95" s="8">
        <f>SUM(H41:H94)</f>
        <v>10091</v>
      </c>
      <c r="I95" s="12">
        <f t="shared" ref="I95:I100" si="44">G95/F95</f>
        <v>2.4445741908257785</v>
      </c>
      <c r="J95" s="12">
        <f>H95/F95</f>
        <v>0.99438312968072529</v>
      </c>
    </row>
    <row r="96" spans="1:10" ht="45" customHeight="1">
      <c r="A96" s="11" t="s">
        <v>20</v>
      </c>
      <c r="B96" s="6" t="s">
        <v>113</v>
      </c>
      <c r="C96" s="98" t="s">
        <v>461</v>
      </c>
      <c r="D96" s="6" t="s">
        <v>168</v>
      </c>
      <c r="E96" s="5" t="s">
        <v>9</v>
      </c>
      <c r="F96" s="87">
        <v>13</v>
      </c>
      <c r="G96" s="87">
        <v>1</v>
      </c>
      <c r="H96" s="87">
        <v>1</v>
      </c>
      <c r="I96" s="20">
        <f t="shared" si="44"/>
        <v>7.6923076923076927E-2</v>
      </c>
      <c r="J96" s="20">
        <f t="shared" ref="J96" si="45">H96/F96</f>
        <v>7.6923076923076927E-2</v>
      </c>
    </row>
    <row r="97" spans="1:10" ht="45" customHeight="1">
      <c r="A97" s="1" t="s">
        <v>20</v>
      </c>
      <c r="B97" s="1" t="s">
        <v>104</v>
      </c>
      <c r="C97" s="1"/>
      <c r="D97" s="1" t="s">
        <v>31</v>
      </c>
      <c r="E97" s="1" t="s">
        <v>31</v>
      </c>
      <c r="F97" s="12">
        <f>SUM(F96)</f>
        <v>13</v>
      </c>
      <c r="G97" s="12">
        <f>SUM(G96)</f>
        <v>1</v>
      </c>
      <c r="H97" s="12">
        <f>SUM(H96)</f>
        <v>1</v>
      </c>
      <c r="I97" s="12">
        <f t="shared" si="44"/>
        <v>7.6923076923076927E-2</v>
      </c>
      <c r="J97" s="12">
        <f>H97/F97</f>
        <v>7.6923076923076927E-2</v>
      </c>
    </row>
    <row r="98" spans="1:10" ht="45" customHeight="1">
      <c r="A98" s="11" t="s">
        <v>217</v>
      </c>
      <c r="B98" s="6" t="s">
        <v>219</v>
      </c>
      <c r="C98" s="31">
        <v>81200344</v>
      </c>
      <c r="D98" s="67" t="s">
        <v>226</v>
      </c>
      <c r="E98" s="48" t="s">
        <v>9</v>
      </c>
      <c r="F98" s="66"/>
      <c r="G98" s="67"/>
      <c r="H98" s="16"/>
      <c r="I98" s="20" t="e">
        <f t="shared" si="44"/>
        <v>#DIV/0!</v>
      </c>
      <c r="J98" s="20" t="e">
        <f t="shared" ref="J98" si="46">H98/F98</f>
        <v>#DIV/0!</v>
      </c>
    </row>
    <row r="99" spans="1:10" ht="45" customHeight="1">
      <c r="A99" s="1" t="s">
        <v>217</v>
      </c>
      <c r="B99" s="1" t="s">
        <v>104</v>
      </c>
      <c r="C99" s="1"/>
      <c r="D99" s="1" t="s">
        <v>31</v>
      </c>
      <c r="E99" s="1" t="s">
        <v>31</v>
      </c>
      <c r="F99" s="12">
        <f>SUM(F98)</f>
        <v>0</v>
      </c>
      <c r="G99" s="12">
        <f t="shared" ref="G99:H99" si="47">SUM(G98)</f>
        <v>0</v>
      </c>
      <c r="H99" s="12">
        <f t="shared" si="47"/>
        <v>0</v>
      </c>
      <c r="I99" s="12" t="e">
        <f t="shared" si="44"/>
        <v>#DIV/0!</v>
      </c>
      <c r="J99" s="12" t="e">
        <f>H99/F99</f>
        <v>#DIV/0!</v>
      </c>
    </row>
    <row r="100" spans="1:10" ht="45" customHeight="1">
      <c r="A100" s="5" t="s">
        <v>22</v>
      </c>
      <c r="B100" s="6" t="s">
        <v>279</v>
      </c>
      <c r="C100" s="99" t="s">
        <v>457</v>
      </c>
      <c r="D100" s="13" t="s">
        <v>280</v>
      </c>
      <c r="E100" s="5" t="s">
        <v>9</v>
      </c>
      <c r="F100" s="87">
        <v>105</v>
      </c>
      <c r="G100" s="87">
        <v>1</v>
      </c>
      <c r="H100" s="87">
        <v>1</v>
      </c>
      <c r="I100" s="29">
        <f t="shared" si="44"/>
        <v>9.5238095238095247E-3</v>
      </c>
      <c r="J100" s="29">
        <f t="shared" ref="J100:J104" si="48">H100/F100</f>
        <v>9.5238095238095247E-3</v>
      </c>
    </row>
    <row r="101" spans="1:10" ht="45" customHeight="1">
      <c r="A101" s="5" t="s">
        <v>22</v>
      </c>
      <c r="B101" s="6" t="s">
        <v>71</v>
      </c>
      <c r="C101" s="99">
        <v>901241821</v>
      </c>
      <c r="D101" s="33" t="s">
        <v>227</v>
      </c>
      <c r="E101" s="5" t="s">
        <v>9</v>
      </c>
      <c r="F101" s="87">
        <v>0</v>
      </c>
      <c r="G101" s="87">
        <v>0</v>
      </c>
      <c r="H101" s="87">
        <v>0</v>
      </c>
      <c r="I101" s="29" t="e">
        <f t="shared" ref="I101:I104" si="49">G101/F101</f>
        <v>#DIV/0!</v>
      </c>
      <c r="J101" s="29" t="e">
        <f t="shared" si="48"/>
        <v>#DIV/0!</v>
      </c>
    </row>
    <row r="102" spans="1:10" ht="45" customHeight="1">
      <c r="A102" s="5" t="s">
        <v>22</v>
      </c>
      <c r="B102" s="6" t="s">
        <v>71</v>
      </c>
      <c r="C102" s="99" t="s">
        <v>362</v>
      </c>
      <c r="D102" s="6" t="s">
        <v>281</v>
      </c>
      <c r="E102" s="5" t="s">
        <v>9</v>
      </c>
      <c r="F102" s="87">
        <v>108</v>
      </c>
      <c r="G102" s="87">
        <v>162</v>
      </c>
      <c r="H102" s="93"/>
      <c r="I102" s="29">
        <f t="shared" si="49"/>
        <v>1.5</v>
      </c>
      <c r="J102" s="29">
        <f t="shared" si="48"/>
        <v>0</v>
      </c>
    </row>
    <row r="103" spans="1:10" ht="45" customHeight="1">
      <c r="A103" s="5" t="s">
        <v>22</v>
      </c>
      <c r="B103" s="6" t="s">
        <v>72</v>
      </c>
      <c r="C103" s="99" t="s">
        <v>363</v>
      </c>
      <c r="D103" s="13" t="s">
        <v>282</v>
      </c>
      <c r="E103" s="5" t="s">
        <v>9</v>
      </c>
      <c r="F103" s="87">
        <v>22</v>
      </c>
      <c r="G103" s="87">
        <v>36</v>
      </c>
      <c r="H103" s="87"/>
      <c r="I103" s="29">
        <f t="shared" ref="I103" si="50">G103/F103</f>
        <v>1.6363636363636365</v>
      </c>
      <c r="J103" s="29">
        <f>H103/F103</f>
        <v>0</v>
      </c>
    </row>
    <row r="104" spans="1:10" ht="45" customHeight="1">
      <c r="A104" s="5" t="s">
        <v>22</v>
      </c>
      <c r="B104" s="6" t="s">
        <v>73</v>
      </c>
      <c r="C104" s="99" t="s">
        <v>456</v>
      </c>
      <c r="D104" s="6" t="s">
        <v>283</v>
      </c>
      <c r="E104" s="5" t="s">
        <v>9</v>
      </c>
      <c r="F104" s="87">
        <v>76</v>
      </c>
      <c r="G104" s="87">
        <v>58</v>
      </c>
      <c r="H104" s="87">
        <v>0</v>
      </c>
      <c r="I104" s="29">
        <f t="shared" si="49"/>
        <v>0.76315789473684215</v>
      </c>
      <c r="J104" s="29">
        <f t="shared" si="48"/>
        <v>0</v>
      </c>
    </row>
    <row r="105" spans="1:10" ht="45" customHeight="1">
      <c r="A105" s="5" t="s">
        <v>22</v>
      </c>
      <c r="B105" s="6" t="s">
        <v>74</v>
      </c>
      <c r="C105" s="99" t="s">
        <v>364</v>
      </c>
      <c r="D105" s="6" t="s">
        <v>284</v>
      </c>
      <c r="E105" s="5" t="s">
        <v>9</v>
      </c>
      <c r="F105" s="87">
        <v>4999</v>
      </c>
      <c r="G105" s="87">
        <v>12086</v>
      </c>
      <c r="H105" s="87">
        <v>11845</v>
      </c>
      <c r="I105" s="29">
        <f t="shared" ref="I105" si="51">G105/F105</f>
        <v>2.4176835367073415</v>
      </c>
      <c r="J105" s="29">
        <f t="shared" ref="J105" si="52">H105/F105</f>
        <v>2.369473894778956</v>
      </c>
    </row>
    <row r="106" spans="1:10" ht="45" customHeight="1">
      <c r="A106" s="5" t="s">
        <v>22</v>
      </c>
      <c r="B106" s="6" t="s">
        <v>459</v>
      </c>
      <c r="C106" s="97" t="s">
        <v>458</v>
      </c>
      <c r="D106" s="6" t="s">
        <v>460</v>
      </c>
      <c r="E106" s="5" t="s">
        <v>9</v>
      </c>
      <c r="F106" s="87">
        <v>85</v>
      </c>
      <c r="G106" s="87">
        <v>25</v>
      </c>
      <c r="H106" s="87"/>
      <c r="I106" s="29">
        <f t="shared" ref="I106" si="53">G106/F106</f>
        <v>0.29411764705882354</v>
      </c>
      <c r="J106" s="29">
        <f t="shared" ref="J106" si="54">H106/F106</f>
        <v>0</v>
      </c>
    </row>
    <row r="107" spans="1:10" ht="45" customHeight="1">
      <c r="A107" s="5" t="s">
        <v>22</v>
      </c>
      <c r="B107" s="6" t="s">
        <v>75</v>
      </c>
      <c r="C107" s="99" t="s">
        <v>455</v>
      </c>
      <c r="D107" s="13" t="s">
        <v>285</v>
      </c>
      <c r="E107" s="5" t="s">
        <v>9</v>
      </c>
      <c r="F107" s="87">
        <v>173</v>
      </c>
      <c r="G107" s="87">
        <v>173</v>
      </c>
      <c r="H107" s="87">
        <v>173</v>
      </c>
      <c r="I107" s="29">
        <f t="shared" ref="I107" si="55">G107/F107</f>
        <v>1</v>
      </c>
      <c r="J107" s="29">
        <f t="shared" ref="J107" si="56">H107/F107</f>
        <v>1</v>
      </c>
    </row>
    <row r="108" spans="1:10" ht="45" customHeight="1">
      <c r="A108" s="1" t="s">
        <v>22</v>
      </c>
      <c r="B108" s="1" t="s">
        <v>31</v>
      </c>
      <c r="C108" s="1"/>
      <c r="D108" s="1" t="s">
        <v>31</v>
      </c>
      <c r="E108" s="1" t="s">
        <v>18</v>
      </c>
      <c r="F108" s="8">
        <f>SUM(F100:F107)</f>
        <v>5568</v>
      </c>
      <c r="G108" s="8">
        <f>SUM(G100:G107)</f>
        <v>12541</v>
      </c>
      <c r="H108" s="8">
        <f>SUM(H100:H107)</f>
        <v>12019</v>
      </c>
      <c r="I108" s="12">
        <f>G108/F108</f>
        <v>2.2523347701149423</v>
      </c>
      <c r="J108" s="12">
        <f>H108/F108</f>
        <v>2.1585847701149423</v>
      </c>
    </row>
    <row r="109" spans="1:10" ht="45" customHeight="1">
      <c r="A109" s="26" t="s">
        <v>23</v>
      </c>
      <c r="B109" s="6" t="s">
        <v>77</v>
      </c>
      <c r="C109" s="99" t="s">
        <v>452</v>
      </c>
      <c r="D109" s="6" t="s">
        <v>173</v>
      </c>
      <c r="E109" s="5" t="s">
        <v>9</v>
      </c>
      <c r="F109" s="87">
        <v>3302</v>
      </c>
      <c r="G109" s="87">
        <v>144</v>
      </c>
      <c r="H109" s="87"/>
      <c r="I109" s="29">
        <f t="shared" ref="I109:I118" si="57">G109/F109</f>
        <v>4.3609933373712904E-2</v>
      </c>
      <c r="J109" s="29">
        <f t="shared" ref="J109:J122" si="58">H109/F109</f>
        <v>0</v>
      </c>
    </row>
    <row r="110" spans="1:10" ht="45" customHeight="1">
      <c r="A110" s="26" t="s">
        <v>23</v>
      </c>
      <c r="B110" s="6" t="s">
        <v>76</v>
      </c>
      <c r="C110" s="99" t="s">
        <v>449</v>
      </c>
      <c r="D110" s="6" t="s">
        <v>172</v>
      </c>
      <c r="E110" s="5" t="s">
        <v>9</v>
      </c>
      <c r="F110" s="87">
        <v>465</v>
      </c>
      <c r="G110" s="87">
        <v>380</v>
      </c>
      <c r="H110" s="87">
        <v>95</v>
      </c>
      <c r="I110" s="29">
        <f t="shared" ref="I110:I112" si="59">G110/F110</f>
        <v>0.81720430107526887</v>
      </c>
      <c r="J110" s="29">
        <f t="shared" ref="J110:J112" si="60">H110/F110</f>
        <v>0.20430107526881722</v>
      </c>
    </row>
    <row r="111" spans="1:10" ht="45" customHeight="1">
      <c r="A111" s="26" t="s">
        <v>23</v>
      </c>
      <c r="B111" s="6" t="s">
        <v>118</v>
      </c>
      <c r="C111" s="99" t="s">
        <v>361</v>
      </c>
      <c r="D111" s="6" t="s">
        <v>286</v>
      </c>
      <c r="E111" s="5" t="s">
        <v>9</v>
      </c>
      <c r="F111" s="87">
        <v>7</v>
      </c>
      <c r="G111" s="87">
        <v>7</v>
      </c>
      <c r="H111" s="87">
        <v>0</v>
      </c>
      <c r="I111" s="29">
        <f t="shared" si="59"/>
        <v>1</v>
      </c>
      <c r="J111" s="29">
        <f t="shared" si="60"/>
        <v>0</v>
      </c>
    </row>
    <row r="112" spans="1:10" ht="45" customHeight="1">
      <c r="A112" s="26" t="s">
        <v>23</v>
      </c>
      <c r="B112" s="6" t="s">
        <v>114</v>
      </c>
      <c r="C112" s="99" t="s">
        <v>448</v>
      </c>
      <c r="D112" s="6" t="s">
        <v>287</v>
      </c>
      <c r="E112" s="5" t="s">
        <v>9</v>
      </c>
      <c r="F112" s="87">
        <v>197</v>
      </c>
      <c r="G112" s="87">
        <v>284</v>
      </c>
      <c r="H112" s="87">
        <v>164</v>
      </c>
      <c r="I112" s="29">
        <f t="shared" si="59"/>
        <v>1.4416243654822336</v>
      </c>
      <c r="J112" s="29">
        <f t="shared" si="60"/>
        <v>0.8324873096446701</v>
      </c>
    </row>
    <row r="113" spans="1:10" ht="45" customHeight="1">
      <c r="A113" s="26" t="s">
        <v>23</v>
      </c>
      <c r="B113" s="6" t="s">
        <v>115</v>
      </c>
      <c r="C113" s="99" t="s">
        <v>447</v>
      </c>
      <c r="D113" s="6" t="s">
        <v>174</v>
      </c>
      <c r="E113" s="5" t="s">
        <v>9</v>
      </c>
      <c r="F113" s="87">
        <v>152</v>
      </c>
      <c r="G113" s="87">
        <v>153</v>
      </c>
      <c r="H113" s="87">
        <v>153</v>
      </c>
      <c r="I113" s="29">
        <f t="shared" si="57"/>
        <v>1.006578947368421</v>
      </c>
      <c r="J113" s="29">
        <f t="shared" si="58"/>
        <v>1.006578947368421</v>
      </c>
    </row>
    <row r="114" spans="1:10" ht="45" customHeight="1">
      <c r="A114" s="26" t="s">
        <v>23</v>
      </c>
      <c r="B114" s="6" t="s">
        <v>78</v>
      </c>
      <c r="C114" s="98" t="s">
        <v>451</v>
      </c>
      <c r="D114" s="6" t="s">
        <v>288</v>
      </c>
      <c r="E114" s="5" t="s">
        <v>9</v>
      </c>
      <c r="F114" s="87">
        <v>69</v>
      </c>
      <c r="G114" s="87">
        <v>30</v>
      </c>
      <c r="H114" s="87">
        <v>30</v>
      </c>
      <c r="I114" s="29">
        <f t="shared" si="57"/>
        <v>0.43478260869565216</v>
      </c>
      <c r="J114" s="29">
        <f t="shared" si="58"/>
        <v>0.43478260869565216</v>
      </c>
    </row>
    <row r="115" spans="1:10" ht="45" customHeight="1">
      <c r="A115" s="26" t="s">
        <v>23</v>
      </c>
      <c r="B115" s="6" t="s">
        <v>79</v>
      </c>
      <c r="C115" s="99" t="s">
        <v>446</v>
      </c>
      <c r="D115" s="6" t="s">
        <v>175</v>
      </c>
      <c r="E115" s="5" t="s">
        <v>9</v>
      </c>
      <c r="F115" s="87">
        <v>3582</v>
      </c>
      <c r="G115" s="87">
        <v>7522</v>
      </c>
      <c r="H115" s="87"/>
      <c r="I115" s="29">
        <f t="shared" si="57"/>
        <v>2.0999441652707986</v>
      </c>
      <c r="J115" s="29">
        <f t="shared" si="58"/>
        <v>0</v>
      </c>
    </row>
    <row r="116" spans="1:10" ht="45" customHeight="1">
      <c r="A116" s="26" t="s">
        <v>23</v>
      </c>
      <c r="B116" s="6" t="s">
        <v>79</v>
      </c>
      <c r="C116" s="99" t="s">
        <v>358</v>
      </c>
      <c r="D116" s="6" t="s">
        <v>289</v>
      </c>
      <c r="E116" s="5" t="s">
        <v>9</v>
      </c>
      <c r="F116" s="87">
        <v>65</v>
      </c>
      <c r="G116" s="87">
        <v>159</v>
      </c>
      <c r="H116" s="87">
        <v>14</v>
      </c>
      <c r="I116" s="29">
        <f t="shared" si="57"/>
        <v>2.4461538461538463</v>
      </c>
      <c r="J116" s="29">
        <f t="shared" si="58"/>
        <v>0.2153846153846154</v>
      </c>
    </row>
    <row r="117" spans="1:10" ht="45" customHeight="1">
      <c r="A117" s="26" t="s">
        <v>23</v>
      </c>
      <c r="B117" s="6" t="s">
        <v>80</v>
      </c>
      <c r="C117" s="99" t="s">
        <v>450</v>
      </c>
      <c r="D117" s="6" t="s">
        <v>176</v>
      </c>
      <c r="E117" s="5" t="s">
        <v>9</v>
      </c>
      <c r="F117" s="87">
        <v>247</v>
      </c>
      <c r="G117" s="87">
        <v>1</v>
      </c>
      <c r="H117" s="87">
        <v>1</v>
      </c>
      <c r="I117" s="29">
        <f t="shared" si="57"/>
        <v>4.048582995951417E-3</v>
      </c>
      <c r="J117" s="29">
        <f t="shared" si="58"/>
        <v>4.048582995951417E-3</v>
      </c>
    </row>
    <row r="118" spans="1:10" ht="45" customHeight="1">
      <c r="A118" s="26" t="s">
        <v>23</v>
      </c>
      <c r="B118" s="6" t="s">
        <v>81</v>
      </c>
      <c r="C118" s="98" t="s">
        <v>453</v>
      </c>
      <c r="D118" s="6" t="s">
        <v>177</v>
      </c>
      <c r="E118" s="5" t="s">
        <v>9</v>
      </c>
      <c r="F118" s="87">
        <v>79</v>
      </c>
      <c r="G118" s="87">
        <v>97</v>
      </c>
      <c r="H118" s="87">
        <v>97</v>
      </c>
      <c r="I118" s="29">
        <f t="shared" si="57"/>
        <v>1.2278481012658229</v>
      </c>
      <c r="J118" s="29">
        <f t="shared" si="58"/>
        <v>1.2278481012658229</v>
      </c>
    </row>
    <row r="119" spans="1:10" ht="45" customHeight="1">
      <c r="A119" s="26" t="s">
        <v>23</v>
      </c>
      <c r="B119" s="6" t="s">
        <v>116</v>
      </c>
      <c r="C119" s="103">
        <v>891180091</v>
      </c>
      <c r="D119" s="6" t="s">
        <v>178</v>
      </c>
      <c r="E119" s="5" t="s">
        <v>9</v>
      </c>
      <c r="F119" s="87">
        <v>109</v>
      </c>
      <c r="G119" s="87">
        <v>117</v>
      </c>
      <c r="H119" s="87">
        <v>117</v>
      </c>
      <c r="I119" s="29">
        <f t="shared" ref="I119:I121" si="61">G119/F119</f>
        <v>1.073394495412844</v>
      </c>
      <c r="J119" s="29">
        <f t="shared" ref="J119:J121" si="62">H119/F119</f>
        <v>1.073394495412844</v>
      </c>
    </row>
    <row r="120" spans="1:10" ht="45" customHeight="1">
      <c r="A120" s="26" t="s">
        <v>23</v>
      </c>
      <c r="B120" s="6" t="s">
        <v>117</v>
      </c>
      <c r="C120" s="106">
        <v>813010024</v>
      </c>
      <c r="D120" s="6" t="s">
        <v>179</v>
      </c>
      <c r="E120" s="5" t="s">
        <v>9</v>
      </c>
      <c r="F120" s="87">
        <v>8</v>
      </c>
      <c r="G120" s="87">
        <v>10</v>
      </c>
      <c r="H120" s="87">
        <v>10</v>
      </c>
      <c r="I120" s="29">
        <f t="shared" ref="I120" si="63">G120/F120</f>
        <v>1.25</v>
      </c>
      <c r="J120" s="29">
        <f t="shared" ref="J120" si="64">H120/F120</f>
        <v>1.25</v>
      </c>
    </row>
    <row r="121" spans="1:10" ht="45" customHeight="1">
      <c r="A121" s="26" t="s">
        <v>23</v>
      </c>
      <c r="B121" s="6" t="s">
        <v>291</v>
      </c>
      <c r="C121" s="99" t="s">
        <v>454</v>
      </c>
      <c r="D121" s="6" t="s">
        <v>290</v>
      </c>
      <c r="E121" s="5" t="s">
        <v>9</v>
      </c>
      <c r="F121" s="87">
        <v>141</v>
      </c>
      <c r="G121" s="87">
        <v>208</v>
      </c>
      <c r="H121" s="87">
        <v>208</v>
      </c>
      <c r="I121" s="29">
        <f t="shared" si="61"/>
        <v>1.4751773049645389</v>
      </c>
      <c r="J121" s="29">
        <f t="shared" si="62"/>
        <v>1.4751773049645389</v>
      </c>
    </row>
    <row r="122" spans="1:10" ht="45" customHeight="1">
      <c r="A122" s="1" t="s">
        <v>23</v>
      </c>
      <c r="B122" s="1" t="s">
        <v>31</v>
      </c>
      <c r="C122" s="1"/>
      <c r="D122" s="1" t="s">
        <v>31</v>
      </c>
      <c r="E122" s="1" t="s">
        <v>18</v>
      </c>
      <c r="F122" s="1">
        <f>SUM(F109:F121)</f>
        <v>8423</v>
      </c>
      <c r="G122" s="1">
        <f>SUM(G109:G121)</f>
        <v>9112</v>
      </c>
      <c r="H122" s="1">
        <f>SUM(H109:H121)</f>
        <v>889</v>
      </c>
      <c r="I122" s="12">
        <f>G122/F122</f>
        <v>1.0817998337884365</v>
      </c>
      <c r="J122" s="12">
        <f t="shared" si="58"/>
        <v>0.10554434287071114</v>
      </c>
    </row>
    <row r="123" spans="1:10" ht="45" customHeight="1">
      <c r="A123" s="26" t="s">
        <v>24</v>
      </c>
      <c r="B123" s="46" t="s">
        <v>82</v>
      </c>
      <c r="C123" s="99" t="s">
        <v>442</v>
      </c>
      <c r="D123" s="46" t="s">
        <v>181</v>
      </c>
      <c r="E123" s="47" t="s">
        <v>9</v>
      </c>
      <c r="F123" s="87">
        <v>18</v>
      </c>
      <c r="G123" s="87">
        <v>19</v>
      </c>
      <c r="H123" s="87">
        <v>18</v>
      </c>
      <c r="I123" s="7">
        <f t="shared" ref="I123:I128" si="65">G123/F123</f>
        <v>1.0555555555555556</v>
      </c>
      <c r="J123" s="29">
        <f t="shared" ref="J123:J128" si="66">H123/F123</f>
        <v>1</v>
      </c>
    </row>
    <row r="124" spans="1:10" ht="45" customHeight="1">
      <c r="A124" s="26" t="s">
        <v>24</v>
      </c>
      <c r="B124" s="41" t="s">
        <v>83</v>
      </c>
      <c r="C124" s="99" t="s">
        <v>445</v>
      </c>
      <c r="D124" s="6" t="s">
        <v>182</v>
      </c>
      <c r="E124" s="48" t="s">
        <v>9</v>
      </c>
      <c r="F124" s="87">
        <v>740</v>
      </c>
      <c r="G124" s="87">
        <v>1510</v>
      </c>
      <c r="H124" s="87"/>
      <c r="I124" s="7">
        <f t="shared" si="65"/>
        <v>2.0405405405405403</v>
      </c>
      <c r="J124" s="29">
        <f t="shared" si="66"/>
        <v>0</v>
      </c>
    </row>
    <row r="125" spans="1:10" ht="45" customHeight="1">
      <c r="A125" s="26" t="s">
        <v>24</v>
      </c>
      <c r="B125" s="41" t="s">
        <v>225</v>
      </c>
      <c r="C125" s="99" t="s">
        <v>445</v>
      </c>
      <c r="D125" s="6" t="s">
        <v>292</v>
      </c>
      <c r="E125" s="48" t="s">
        <v>9</v>
      </c>
      <c r="F125" s="87">
        <v>1025</v>
      </c>
      <c r="G125" s="87">
        <v>186</v>
      </c>
      <c r="H125" s="70"/>
      <c r="I125" s="7">
        <f t="shared" si="65"/>
        <v>0.18146341463414634</v>
      </c>
      <c r="J125" s="29">
        <f t="shared" si="66"/>
        <v>0</v>
      </c>
    </row>
    <row r="126" spans="1:10" ht="45" customHeight="1">
      <c r="A126" s="26" t="s">
        <v>24</v>
      </c>
      <c r="B126" s="41" t="s">
        <v>119</v>
      </c>
      <c r="C126" s="99" t="s">
        <v>443</v>
      </c>
      <c r="D126" s="6" t="s">
        <v>444</v>
      </c>
      <c r="E126" s="48" t="s">
        <v>9</v>
      </c>
      <c r="F126" s="87">
        <v>41</v>
      </c>
      <c r="G126" s="87">
        <v>73</v>
      </c>
      <c r="H126" s="87">
        <v>73</v>
      </c>
      <c r="I126" s="7">
        <f t="shared" si="65"/>
        <v>1.7804878048780488</v>
      </c>
      <c r="J126" s="29">
        <f t="shared" si="66"/>
        <v>1.7804878048780488</v>
      </c>
    </row>
    <row r="127" spans="1:10" ht="45" customHeight="1">
      <c r="A127" s="26" t="s">
        <v>24</v>
      </c>
      <c r="B127" s="41" t="s">
        <v>119</v>
      </c>
      <c r="C127" s="21">
        <v>900806357</v>
      </c>
      <c r="D127" s="46" t="s">
        <v>501</v>
      </c>
      <c r="E127" s="48" t="s">
        <v>9</v>
      </c>
      <c r="F127" s="87">
        <v>22</v>
      </c>
      <c r="G127" s="87">
        <v>75</v>
      </c>
      <c r="H127" s="87">
        <v>38</v>
      </c>
      <c r="I127" s="7">
        <f t="shared" ref="I127" si="67">G127/F127</f>
        <v>3.4090909090909092</v>
      </c>
      <c r="J127" s="29">
        <f t="shared" ref="J127" si="68">H127/F127</f>
        <v>1.7272727272727273</v>
      </c>
    </row>
    <row r="128" spans="1:10" ht="45" customHeight="1">
      <c r="A128" s="26" t="s">
        <v>24</v>
      </c>
      <c r="B128" s="41" t="s">
        <v>84</v>
      </c>
      <c r="C128" s="99" t="s">
        <v>445</v>
      </c>
      <c r="D128" s="46" t="s">
        <v>183</v>
      </c>
      <c r="E128" s="48" t="s">
        <v>9</v>
      </c>
      <c r="F128" s="87">
        <v>1258</v>
      </c>
      <c r="G128" s="87">
        <v>906</v>
      </c>
      <c r="H128" s="70"/>
      <c r="I128" s="7">
        <f t="shared" si="65"/>
        <v>0.72019077901430839</v>
      </c>
      <c r="J128" s="29">
        <f t="shared" si="66"/>
        <v>0</v>
      </c>
    </row>
    <row r="129" spans="1:10" ht="45" customHeight="1">
      <c r="A129" s="1" t="s">
        <v>24</v>
      </c>
      <c r="B129" s="1" t="s">
        <v>31</v>
      </c>
      <c r="C129" s="1"/>
      <c r="D129" s="1" t="s">
        <v>31</v>
      </c>
      <c r="E129" s="1" t="s">
        <v>18</v>
      </c>
      <c r="F129" s="8">
        <f>SUM(F123:F128)</f>
        <v>3104</v>
      </c>
      <c r="G129" s="8">
        <f>SUM(G123:G128)</f>
        <v>2769</v>
      </c>
      <c r="H129" s="8">
        <f>SUM(H123:H128)</f>
        <v>129</v>
      </c>
      <c r="I129" s="12">
        <f>G129/F129</f>
        <v>0.89207474226804129</v>
      </c>
      <c r="J129" s="12">
        <f>H129/F129</f>
        <v>4.1559278350515462E-2</v>
      </c>
    </row>
    <row r="130" spans="1:10" ht="45" customHeight="1">
      <c r="A130" s="26" t="s">
        <v>25</v>
      </c>
      <c r="B130" s="6" t="s">
        <v>85</v>
      </c>
      <c r="C130" s="98" t="s">
        <v>421</v>
      </c>
      <c r="D130" s="6" t="s">
        <v>236</v>
      </c>
      <c r="E130" s="73" t="s">
        <v>9</v>
      </c>
      <c r="F130" s="87">
        <v>76</v>
      </c>
      <c r="G130" s="87">
        <v>133</v>
      </c>
      <c r="H130" s="87">
        <v>2</v>
      </c>
      <c r="I130" s="29">
        <f t="shared" ref="I130:I132" si="69">G130/F130</f>
        <v>1.75</v>
      </c>
      <c r="J130" s="29">
        <f t="shared" ref="J130:J132" si="70">H130/F130</f>
        <v>2.6315789473684209E-2</v>
      </c>
    </row>
    <row r="131" spans="1:10" ht="45" customHeight="1">
      <c r="A131" s="26" t="s">
        <v>25</v>
      </c>
      <c r="B131" s="6" t="s">
        <v>86</v>
      </c>
      <c r="C131" s="99" t="s">
        <v>419</v>
      </c>
      <c r="D131" s="6" t="s">
        <v>296</v>
      </c>
      <c r="E131" s="5" t="s">
        <v>9</v>
      </c>
      <c r="F131" s="87">
        <v>356</v>
      </c>
      <c r="G131" s="87">
        <v>603</v>
      </c>
      <c r="H131" s="87">
        <v>601</v>
      </c>
      <c r="I131" s="29">
        <f t="shared" si="69"/>
        <v>1.6938202247191012</v>
      </c>
      <c r="J131" s="29">
        <f t="shared" si="70"/>
        <v>1.6882022471910112</v>
      </c>
    </row>
    <row r="132" spans="1:10" ht="45" customHeight="1">
      <c r="A132" s="26" t="s">
        <v>25</v>
      </c>
      <c r="B132" s="6" t="s">
        <v>87</v>
      </c>
      <c r="C132" s="99" t="s">
        <v>350</v>
      </c>
      <c r="D132" s="6" t="s">
        <v>184</v>
      </c>
      <c r="E132" s="5" t="s">
        <v>9</v>
      </c>
      <c r="F132" s="87">
        <v>652</v>
      </c>
      <c r="G132" s="87">
        <v>545</v>
      </c>
      <c r="H132" s="87">
        <v>396</v>
      </c>
      <c r="I132" s="29">
        <f t="shared" si="69"/>
        <v>0.83588957055214719</v>
      </c>
      <c r="J132" s="29">
        <f t="shared" si="70"/>
        <v>0.6073619631901841</v>
      </c>
    </row>
    <row r="133" spans="1:10" ht="45" customHeight="1">
      <c r="A133" s="26" t="s">
        <v>25</v>
      </c>
      <c r="B133" s="6" t="s">
        <v>121</v>
      </c>
      <c r="C133" s="99" t="s">
        <v>418</v>
      </c>
      <c r="D133" s="6" t="s">
        <v>297</v>
      </c>
      <c r="E133" s="5" t="s">
        <v>9</v>
      </c>
      <c r="F133" s="89">
        <v>142</v>
      </c>
      <c r="G133" s="89">
        <v>284</v>
      </c>
      <c r="H133" s="89">
        <v>284</v>
      </c>
      <c r="I133" s="29">
        <f t="shared" ref="I133:I203" si="71">G133/F133</f>
        <v>2</v>
      </c>
      <c r="J133" s="29">
        <f t="shared" ref="J133:J203" si="72">H133/F133</f>
        <v>2</v>
      </c>
    </row>
    <row r="134" spans="1:10" ht="45" customHeight="1">
      <c r="A134" s="26" t="s">
        <v>25</v>
      </c>
      <c r="B134" s="6" t="s">
        <v>293</v>
      </c>
      <c r="C134" s="99" t="s">
        <v>420</v>
      </c>
      <c r="D134" s="6" t="s">
        <v>298</v>
      </c>
      <c r="E134" s="5" t="s">
        <v>9</v>
      </c>
      <c r="F134" s="87">
        <v>116</v>
      </c>
      <c r="G134" s="87">
        <v>269</v>
      </c>
      <c r="H134" s="87">
        <v>260</v>
      </c>
      <c r="I134" s="29">
        <f t="shared" ref="I134:I145" si="73">G134/F134</f>
        <v>2.3189655172413794</v>
      </c>
      <c r="J134" s="29">
        <f t="shared" ref="J134:J145" si="74">H134/F134</f>
        <v>2.2413793103448274</v>
      </c>
    </row>
    <row r="135" spans="1:10" ht="45" customHeight="1">
      <c r="A135" s="26" t="s">
        <v>25</v>
      </c>
      <c r="B135" s="6" t="s">
        <v>88</v>
      </c>
      <c r="C135" s="99" t="s">
        <v>422</v>
      </c>
      <c r="D135" s="6" t="s">
        <v>299</v>
      </c>
      <c r="E135" s="5" t="s">
        <v>9</v>
      </c>
      <c r="F135" s="87">
        <v>35</v>
      </c>
      <c r="G135" s="87">
        <v>54</v>
      </c>
      <c r="H135" s="87">
        <v>59</v>
      </c>
      <c r="I135" s="29">
        <f t="shared" ref="I135:I137" si="75">G135/F135</f>
        <v>1.5428571428571429</v>
      </c>
      <c r="J135" s="29">
        <f t="shared" ref="J135:J137" si="76">H135/F135</f>
        <v>1.6857142857142857</v>
      </c>
    </row>
    <row r="136" spans="1:10" ht="45" customHeight="1">
      <c r="A136" s="26" t="s">
        <v>25</v>
      </c>
      <c r="B136" s="6" t="s">
        <v>89</v>
      </c>
      <c r="C136" s="99" t="s">
        <v>424</v>
      </c>
      <c r="D136" s="6" t="s">
        <v>300</v>
      </c>
      <c r="E136" s="5" t="s">
        <v>9</v>
      </c>
      <c r="F136" s="87">
        <v>153</v>
      </c>
      <c r="G136" s="87">
        <v>174</v>
      </c>
      <c r="H136" s="87">
        <v>174</v>
      </c>
      <c r="I136" s="29">
        <f t="shared" si="75"/>
        <v>1.1372549019607843</v>
      </c>
      <c r="J136" s="29">
        <f t="shared" si="76"/>
        <v>1.1372549019607843</v>
      </c>
    </row>
    <row r="137" spans="1:10" ht="45" customHeight="1">
      <c r="A137" s="26" t="s">
        <v>25</v>
      </c>
      <c r="B137" s="6" t="s">
        <v>90</v>
      </c>
      <c r="C137" s="99" t="s">
        <v>423</v>
      </c>
      <c r="D137" s="68" t="s">
        <v>301</v>
      </c>
      <c r="E137" s="5" t="s">
        <v>9</v>
      </c>
      <c r="F137" s="87">
        <v>47</v>
      </c>
      <c r="G137" s="87">
        <v>47</v>
      </c>
      <c r="H137" s="87">
        <v>52</v>
      </c>
      <c r="I137" s="29">
        <f t="shared" si="75"/>
        <v>1</v>
      </c>
      <c r="J137" s="29">
        <f t="shared" si="76"/>
        <v>1.1063829787234043</v>
      </c>
    </row>
    <row r="138" spans="1:10" ht="45" customHeight="1">
      <c r="A138" s="26" t="s">
        <v>25</v>
      </c>
      <c r="B138" s="6" t="s">
        <v>122</v>
      </c>
      <c r="C138" s="99" t="s">
        <v>351</v>
      </c>
      <c r="D138" s="6" t="s">
        <v>236</v>
      </c>
      <c r="E138" s="5" t="s">
        <v>9</v>
      </c>
      <c r="F138" s="87">
        <v>97</v>
      </c>
      <c r="G138" s="87">
        <v>170</v>
      </c>
      <c r="H138" s="87">
        <v>93</v>
      </c>
      <c r="I138" s="29">
        <f t="shared" si="73"/>
        <v>1.7525773195876289</v>
      </c>
      <c r="J138" s="29">
        <f t="shared" si="74"/>
        <v>0.95876288659793818</v>
      </c>
    </row>
    <row r="139" spans="1:10" ht="45" customHeight="1">
      <c r="A139" s="26" t="s">
        <v>25</v>
      </c>
      <c r="B139" s="6" t="s">
        <v>98</v>
      </c>
      <c r="C139" s="99" t="s">
        <v>425</v>
      </c>
      <c r="D139" s="6" t="s">
        <v>302</v>
      </c>
      <c r="E139" s="5" t="s">
        <v>9</v>
      </c>
      <c r="F139" s="87">
        <v>42</v>
      </c>
      <c r="G139" s="87">
        <v>113</v>
      </c>
      <c r="H139" s="87">
        <v>106</v>
      </c>
      <c r="I139" s="29">
        <f t="shared" si="73"/>
        <v>2.6904761904761907</v>
      </c>
      <c r="J139" s="29">
        <f t="shared" si="74"/>
        <v>2.5238095238095237</v>
      </c>
    </row>
    <row r="140" spans="1:10" ht="45" customHeight="1">
      <c r="A140" s="26" t="s">
        <v>25</v>
      </c>
      <c r="B140" s="6" t="s">
        <v>123</v>
      </c>
      <c r="C140" s="99" t="s">
        <v>352</v>
      </c>
      <c r="D140" s="6" t="s">
        <v>186</v>
      </c>
      <c r="E140" s="5" t="s">
        <v>9</v>
      </c>
      <c r="F140" s="87">
        <v>302</v>
      </c>
      <c r="G140" s="87">
        <v>642</v>
      </c>
      <c r="H140" s="87">
        <v>398</v>
      </c>
      <c r="I140" s="29">
        <f t="shared" si="73"/>
        <v>2.1258278145695364</v>
      </c>
      <c r="J140" s="29">
        <f t="shared" si="74"/>
        <v>1.3178807947019868</v>
      </c>
    </row>
    <row r="141" spans="1:10" ht="45" customHeight="1">
      <c r="A141" s="26" t="s">
        <v>25</v>
      </c>
      <c r="B141" s="6" t="s">
        <v>426</v>
      </c>
      <c r="C141" s="99" t="s">
        <v>427</v>
      </c>
      <c r="D141" s="6" t="s">
        <v>428</v>
      </c>
      <c r="E141" s="5" t="s">
        <v>9</v>
      </c>
      <c r="F141" s="87">
        <v>54</v>
      </c>
      <c r="G141" s="87">
        <v>63</v>
      </c>
      <c r="H141" s="87">
        <v>58</v>
      </c>
      <c r="I141" s="29">
        <f t="shared" ref="I141" si="77">G141/F141</f>
        <v>1.1666666666666667</v>
      </c>
      <c r="J141" s="29">
        <f t="shared" ref="J141" si="78">H141/F141</f>
        <v>1.0740740740740742</v>
      </c>
    </row>
    <row r="142" spans="1:10" ht="45" customHeight="1">
      <c r="A142" s="26" t="s">
        <v>25</v>
      </c>
      <c r="B142" s="6" t="s">
        <v>91</v>
      </c>
      <c r="C142" s="99" t="s">
        <v>431</v>
      </c>
      <c r="D142" s="6" t="s">
        <v>303</v>
      </c>
      <c r="E142" s="5" t="s">
        <v>9</v>
      </c>
      <c r="F142" s="87">
        <v>322</v>
      </c>
      <c r="G142" s="87">
        <v>296.5</v>
      </c>
      <c r="H142" s="87">
        <v>296.5</v>
      </c>
      <c r="I142" s="29">
        <f t="shared" si="73"/>
        <v>0.92080745341614911</v>
      </c>
      <c r="J142" s="29">
        <f t="shared" si="74"/>
        <v>0.92080745341614911</v>
      </c>
    </row>
    <row r="143" spans="1:10" ht="45" customHeight="1">
      <c r="A143" s="26" t="s">
        <v>25</v>
      </c>
      <c r="B143" s="6" t="s">
        <v>92</v>
      </c>
      <c r="C143" s="99" t="s">
        <v>429</v>
      </c>
      <c r="D143" s="39" t="s">
        <v>187</v>
      </c>
      <c r="E143" s="5" t="s">
        <v>9</v>
      </c>
      <c r="F143" s="87">
        <v>55</v>
      </c>
      <c r="G143" s="87">
        <v>94</v>
      </c>
      <c r="H143" s="87">
        <v>0</v>
      </c>
      <c r="I143" s="29">
        <f t="shared" ref="I143" si="79">G143/F143</f>
        <v>1.709090909090909</v>
      </c>
      <c r="J143" s="29">
        <f t="shared" ref="J143" si="80">H143/F143</f>
        <v>0</v>
      </c>
    </row>
    <row r="144" spans="1:10" ht="45" customHeight="1">
      <c r="A144" s="26" t="s">
        <v>25</v>
      </c>
      <c r="B144" s="6" t="s">
        <v>433</v>
      </c>
      <c r="C144" s="99" t="s">
        <v>432</v>
      </c>
      <c r="D144" s="39" t="s">
        <v>434</v>
      </c>
      <c r="E144" s="5" t="s">
        <v>9</v>
      </c>
      <c r="F144" s="87">
        <v>80</v>
      </c>
      <c r="G144" s="87">
        <v>21</v>
      </c>
      <c r="H144" s="87">
        <v>0.26</v>
      </c>
      <c r="I144" s="29">
        <f t="shared" ref="I144" si="81">G144/F144</f>
        <v>0.26250000000000001</v>
      </c>
      <c r="J144" s="29">
        <f t="shared" ref="J144" si="82">H144/F144</f>
        <v>3.2500000000000003E-3</v>
      </c>
    </row>
    <row r="145" spans="1:10" ht="45" customHeight="1">
      <c r="A145" s="26" t="s">
        <v>25</v>
      </c>
      <c r="B145" s="6" t="s">
        <v>93</v>
      </c>
      <c r="C145" s="99" t="s">
        <v>430</v>
      </c>
      <c r="D145" s="6" t="s">
        <v>300</v>
      </c>
      <c r="E145" s="5" t="s">
        <v>9</v>
      </c>
      <c r="F145" s="87">
        <v>20</v>
      </c>
      <c r="G145" s="87">
        <v>35</v>
      </c>
      <c r="H145" s="87">
        <v>0</v>
      </c>
      <c r="I145" s="29">
        <f t="shared" si="73"/>
        <v>1.75</v>
      </c>
      <c r="J145" s="29">
        <f t="shared" si="74"/>
        <v>0</v>
      </c>
    </row>
    <row r="146" spans="1:10" ht="45" customHeight="1">
      <c r="A146" s="26" t="s">
        <v>25</v>
      </c>
      <c r="B146" s="6" t="s">
        <v>124</v>
      </c>
      <c r="C146" s="99" t="s">
        <v>353</v>
      </c>
      <c r="D146" s="6" t="s">
        <v>188</v>
      </c>
      <c r="E146" s="5" t="s">
        <v>9</v>
      </c>
      <c r="F146" s="87">
        <v>0</v>
      </c>
      <c r="G146" s="87">
        <v>0</v>
      </c>
      <c r="H146" s="87">
        <v>0</v>
      </c>
      <c r="I146" s="29" t="e">
        <f t="shared" si="71"/>
        <v>#DIV/0!</v>
      </c>
      <c r="J146" s="29" t="e">
        <f t="shared" si="72"/>
        <v>#DIV/0!</v>
      </c>
    </row>
    <row r="147" spans="1:10" ht="45" customHeight="1">
      <c r="A147" s="26" t="s">
        <v>25</v>
      </c>
      <c r="B147" s="6" t="s">
        <v>125</v>
      </c>
      <c r="C147" s="99" t="s">
        <v>435</v>
      </c>
      <c r="D147" s="6" t="s">
        <v>304</v>
      </c>
      <c r="E147" s="5" t="s">
        <v>9</v>
      </c>
      <c r="F147" s="87">
        <v>276</v>
      </c>
      <c r="G147" s="87">
        <v>274</v>
      </c>
      <c r="H147" s="87">
        <v>338</v>
      </c>
      <c r="I147" s="29">
        <f t="shared" ref="I147:I153" si="83">G147/F147</f>
        <v>0.99275362318840576</v>
      </c>
      <c r="J147" s="29">
        <f t="shared" ref="J147:J153" si="84">H147/F147</f>
        <v>1.2246376811594204</v>
      </c>
    </row>
    <row r="148" spans="1:10" ht="45" customHeight="1">
      <c r="A148" s="26" t="s">
        <v>25</v>
      </c>
      <c r="B148" s="6" t="s">
        <v>125</v>
      </c>
      <c r="C148" s="99" t="s">
        <v>435</v>
      </c>
      <c r="D148" s="6" t="s">
        <v>305</v>
      </c>
      <c r="E148" s="5" t="s">
        <v>9</v>
      </c>
      <c r="F148" s="87">
        <v>84</v>
      </c>
      <c r="G148" s="87">
        <v>249</v>
      </c>
      <c r="H148" s="87">
        <v>234</v>
      </c>
      <c r="I148" s="29">
        <f t="shared" ref="I148" si="85">G148/F148</f>
        <v>2.9642857142857144</v>
      </c>
      <c r="J148" s="29">
        <f t="shared" ref="J148" si="86">H148/F148</f>
        <v>2.7857142857142856</v>
      </c>
    </row>
    <row r="149" spans="1:10" ht="45" customHeight="1">
      <c r="A149" s="26" t="s">
        <v>25</v>
      </c>
      <c r="B149" s="6" t="s">
        <v>126</v>
      </c>
      <c r="C149" s="99" t="s">
        <v>437</v>
      </c>
      <c r="D149" s="6" t="s">
        <v>189</v>
      </c>
      <c r="E149" s="5" t="s">
        <v>9</v>
      </c>
      <c r="F149" s="87">
        <v>223</v>
      </c>
      <c r="G149" s="87">
        <v>334.5</v>
      </c>
      <c r="H149" s="87">
        <v>223</v>
      </c>
      <c r="I149" s="29">
        <f t="shared" si="83"/>
        <v>1.5</v>
      </c>
      <c r="J149" s="29">
        <f t="shared" si="84"/>
        <v>1</v>
      </c>
    </row>
    <row r="150" spans="1:10" ht="45" customHeight="1">
      <c r="A150" s="26" t="s">
        <v>25</v>
      </c>
      <c r="B150" s="6" t="s">
        <v>120</v>
      </c>
      <c r="C150" s="99" t="s">
        <v>438</v>
      </c>
      <c r="D150" s="6" t="s">
        <v>306</v>
      </c>
      <c r="E150" s="5" t="s">
        <v>9</v>
      </c>
      <c r="F150" s="87">
        <v>69</v>
      </c>
      <c r="G150" s="87">
        <v>23</v>
      </c>
      <c r="H150" s="87">
        <v>22</v>
      </c>
      <c r="I150" s="29">
        <f t="shared" ref="I150:I151" si="87">G150/F150</f>
        <v>0.33333333333333331</v>
      </c>
      <c r="J150" s="29">
        <f t="shared" ref="J150:J151" si="88">H150/F150</f>
        <v>0.3188405797101449</v>
      </c>
    </row>
    <row r="151" spans="1:10" ht="45" customHeight="1">
      <c r="A151" s="26" t="s">
        <v>25</v>
      </c>
      <c r="B151" s="6" t="s">
        <v>94</v>
      </c>
      <c r="C151" s="99" t="s">
        <v>439</v>
      </c>
      <c r="D151" s="6" t="s">
        <v>307</v>
      </c>
      <c r="E151" s="5" t="s">
        <v>9</v>
      </c>
      <c r="F151" s="87">
        <v>133</v>
      </c>
      <c r="G151" s="87">
        <v>262</v>
      </c>
      <c r="H151" s="87">
        <v>0</v>
      </c>
      <c r="I151" s="29">
        <f t="shared" si="87"/>
        <v>1.9699248120300752</v>
      </c>
      <c r="J151" s="29">
        <f t="shared" si="88"/>
        <v>0</v>
      </c>
    </row>
    <row r="152" spans="1:10" ht="45" customHeight="1">
      <c r="A152" s="26" t="s">
        <v>25</v>
      </c>
      <c r="B152" s="6" t="s">
        <v>127</v>
      </c>
      <c r="C152" s="99" t="s">
        <v>386</v>
      </c>
      <c r="D152" s="6" t="s">
        <v>308</v>
      </c>
      <c r="E152" s="5" t="s">
        <v>9</v>
      </c>
      <c r="F152" s="87">
        <v>83</v>
      </c>
      <c r="G152" s="87">
        <v>166</v>
      </c>
      <c r="H152" s="87">
        <v>195</v>
      </c>
      <c r="I152" s="29">
        <f t="shared" si="83"/>
        <v>2</v>
      </c>
      <c r="J152" s="29">
        <f t="shared" si="84"/>
        <v>2.3493975903614457</v>
      </c>
    </row>
    <row r="153" spans="1:10" ht="45" customHeight="1">
      <c r="A153" s="26" t="s">
        <v>25</v>
      </c>
      <c r="B153" s="6" t="s">
        <v>128</v>
      </c>
      <c r="C153" s="98" t="s">
        <v>440</v>
      </c>
      <c r="D153" s="38" t="s">
        <v>309</v>
      </c>
      <c r="E153" s="5" t="s">
        <v>9</v>
      </c>
      <c r="F153" s="87">
        <v>136</v>
      </c>
      <c r="G153" s="87">
        <v>106</v>
      </c>
      <c r="H153" s="87">
        <v>102</v>
      </c>
      <c r="I153" s="29">
        <f t="shared" si="83"/>
        <v>0.77941176470588236</v>
      </c>
      <c r="J153" s="29">
        <f t="shared" si="84"/>
        <v>0.75</v>
      </c>
    </row>
    <row r="154" spans="1:10" ht="45" customHeight="1">
      <c r="A154" s="26" t="s">
        <v>25</v>
      </c>
      <c r="B154" s="6" t="s">
        <v>294</v>
      </c>
      <c r="C154" s="99" t="s">
        <v>441</v>
      </c>
      <c r="D154" s="6" t="s">
        <v>310</v>
      </c>
      <c r="E154" s="5" t="s">
        <v>9</v>
      </c>
      <c r="F154" s="87">
        <v>75</v>
      </c>
      <c r="G154" s="87">
        <v>150</v>
      </c>
      <c r="H154" s="87">
        <v>150</v>
      </c>
      <c r="I154" s="29">
        <f t="shared" si="71"/>
        <v>2</v>
      </c>
      <c r="J154" s="29">
        <f t="shared" si="72"/>
        <v>2</v>
      </c>
    </row>
    <row r="155" spans="1:10" ht="45" customHeight="1">
      <c r="A155" s="26" t="s">
        <v>25</v>
      </c>
      <c r="B155" s="6" t="s">
        <v>295</v>
      </c>
      <c r="C155" s="99" t="s">
        <v>436</v>
      </c>
      <c r="D155" s="6" t="s">
        <v>190</v>
      </c>
      <c r="E155" s="5" t="s">
        <v>9</v>
      </c>
      <c r="F155" s="87">
        <v>87</v>
      </c>
      <c r="G155" s="87">
        <v>2</v>
      </c>
      <c r="H155" s="87"/>
      <c r="I155" s="29">
        <f t="shared" si="71"/>
        <v>2.2988505747126436E-2</v>
      </c>
      <c r="J155" s="29">
        <f t="shared" si="72"/>
        <v>0</v>
      </c>
    </row>
    <row r="156" spans="1:10" ht="45" customHeight="1">
      <c r="A156" s="1" t="s">
        <v>25</v>
      </c>
      <c r="B156" s="1" t="s">
        <v>31</v>
      </c>
      <c r="C156" s="1"/>
      <c r="D156" s="1" t="s">
        <v>31</v>
      </c>
      <c r="E156" s="1" t="s">
        <v>18</v>
      </c>
      <c r="F156" s="8">
        <f>SUM(F130:F155)</f>
        <v>3715</v>
      </c>
      <c r="G156" s="8">
        <f>SUM(G130:G155)</f>
        <v>5110</v>
      </c>
      <c r="H156" s="8">
        <f>SUM(H130:H155)</f>
        <v>4043.76</v>
      </c>
      <c r="I156" s="12">
        <f t="shared" si="71"/>
        <v>1.3755047106325706</v>
      </c>
      <c r="J156" s="12">
        <f t="shared" si="72"/>
        <v>1.0884952893674293</v>
      </c>
    </row>
    <row r="157" spans="1:10" ht="45" customHeight="1">
      <c r="A157" s="5" t="s">
        <v>26</v>
      </c>
      <c r="B157" s="6" t="s">
        <v>95</v>
      </c>
      <c r="C157" s="99" t="s">
        <v>413</v>
      </c>
      <c r="D157" s="6" t="s">
        <v>191</v>
      </c>
      <c r="E157" s="5" t="s">
        <v>9</v>
      </c>
      <c r="F157" s="87">
        <v>2299</v>
      </c>
      <c r="G157" s="87">
        <v>5275</v>
      </c>
      <c r="H157" s="87">
        <v>1482</v>
      </c>
      <c r="I157" s="29">
        <f t="shared" si="71"/>
        <v>2.2944758590691605</v>
      </c>
      <c r="J157" s="29">
        <f t="shared" si="72"/>
        <v>0.64462809917355368</v>
      </c>
    </row>
    <row r="158" spans="1:10" ht="45" customHeight="1">
      <c r="A158" s="5" t="s">
        <v>26</v>
      </c>
      <c r="B158" s="6" t="s">
        <v>95</v>
      </c>
      <c r="C158" s="99" t="s">
        <v>412</v>
      </c>
      <c r="D158" s="6" t="s">
        <v>311</v>
      </c>
      <c r="E158" s="5" t="s">
        <v>9</v>
      </c>
      <c r="F158" s="87">
        <v>274</v>
      </c>
      <c r="G158" s="87">
        <v>535</v>
      </c>
      <c r="H158" s="87">
        <v>545</v>
      </c>
      <c r="I158" s="29">
        <f t="shared" si="71"/>
        <v>1.9525547445255473</v>
      </c>
      <c r="J158" s="29">
        <f t="shared" si="72"/>
        <v>1.9890510948905109</v>
      </c>
    </row>
    <row r="159" spans="1:10" ht="45" customHeight="1">
      <c r="A159" s="5" t="s">
        <v>26</v>
      </c>
      <c r="B159" s="6" t="s">
        <v>95</v>
      </c>
      <c r="C159" s="99" t="s">
        <v>414</v>
      </c>
      <c r="D159" s="6" t="s">
        <v>312</v>
      </c>
      <c r="E159" s="5" t="s">
        <v>9</v>
      </c>
      <c r="F159" s="87">
        <v>192</v>
      </c>
      <c r="G159" s="87">
        <v>1</v>
      </c>
      <c r="H159" s="87">
        <v>1</v>
      </c>
      <c r="I159" s="29">
        <f t="shared" ref="I159:I160" si="89">G159/F159</f>
        <v>5.208333333333333E-3</v>
      </c>
      <c r="J159" s="29">
        <f t="shared" ref="J159:J160" si="90">H159/F159</f>
        <v>5.208333333333333E-3</v>
      </c>
    </row>
    <row r="160" spans="1:10" ht="45" customHeight="1">
      <c r="A160" s="5" t="s">
        <v>26</v>
      </c>
      <c r="B160" s="6" t="s">
        <v>95</v>
      </c>
      <c r="C160" s="98" t="s">
        <v>338</v>
      </c>
      <c r="D160" s="46" t="s">
        <v>196</v>
      </c>
      <c r="E160" s="5" t="s">
        <v>9</v>
      </c>
      <c r="F160" s="87">
        <v>0</v>
      </c>
      <c r="G160" s="87">
        <v>0</v>
      </c>
      <c r="H160" s="87">
        <v>0</v>
      </c>
      <c r="I160" s="29" t="e">
        <f t="shared" si="89"/>
        <v>#DIV/0!</v>
      </c>
      <c r="J160" s="29" t="e">
        <f t="shared" si="90"/>
        <v>#DIV/0!</v>
      </c>
    </row>
    <row r="161" spans="1:10" ht="45" customHeight="1">
      <c r="A161" s="5" t="s">
        <v>26</v>
      </c>
      <c r="B161" s="6" t="s">
        <v>129</v>
      </c>
      <c r="C161" s="99" t="s">
        <v>415</v>
      </c>
      <c r="D161" s="6" t="s">
        <v>197</v>
      </c>
      <c r="E161" s="5" t="s">
        <v>9</v>
      </c>
      <c r="F161" s="87">
        <v>1134</v>
      </c>
      <c r="G161" s="87">
        <v>1686</v>
      </c>
      <c r="H161" s="87">
        <v>1686</v>
      </c>
      <c r="I161" s="29">
        <f t="shared" si="71"/>
        <v>1.4867724867724867</v>
      </c>
      <c r="J161" s="29">
        <f t="shared" si="72"/>
        <v>1.4867724867724867</v>
      </c>
    </row>
    <row r="162" spans="1:10" ht="45" customHeight="1">
      <c r="A162" s="5" t="s">
        <v>26</v>
      </c>
      <c r="B162" s="6" t="s">
        <v>129</v>
      </c>
      <c r="C162" s="104" t="s">
        <v>416</v>
      </c>
      <c r="D162" s="6" t="s">
        <v>194</v>
      </c>
      <c r="E162" s="5" t="s">
        <v>9</v>
      </c>
      <c r="F162" s="105">
        <v>95</v>
      </c>
      <c r="G162" s="105">
        <v>115</v>
      </c>
      <c r="H162" s="105">
        <v>115</v>
      </c>
      <c r="I162" s="29">
        <f t="shared" si="71"/>
        <v>1.2105263157894737</v>
      </c>
      <c r="J162" s="29">
        <f t="shared" si="72"/>
        <v>1.2105263157894737</v>
      </c>
    </row>
    <row r="163" spans="1:10" ht="45" customHeight="1">
      <c r="A163" s="5" t="s">
        <v>26</v>
      </c>
      <c r="B163" s="6" t="s">
        <v>129</v>
      </c>
      <c r="C163" s="97" t="s">
        <v>346</v>
      </c>
      <c r="D163" s="6" t="s">
        <v>195</v>
      </c>
      <c r="E163" s="5" t="s">
        <v>9</v>
      </c>
      <c r="F163" s="92">
        <v>0</v>
      </c>
      <c r="G163" s="92">
        <v>0</v>
      </c>
      <c r="H163" s="92">
        <v>0</v>
      </c>
      <c r="I163" s="29" t="e">
        <f t="shared" ref="I163" si="91">G163/F163</f>
        <v>#DIV/0!</v>
      </c>
      <c r="J163" s="29" t="e">
        <f t="shared" ref="J163" si="92">H163/F163</f>
        <v>#DIV/0!</v>
      </c>
    </row>
    <row r="164" spans="1:10" ht="45" customHeight="1">
      <c r="A164" s="5" t="s">
        <v>26</v>
      </c>
      <c r="B164" s="6" t="s">
        <v>96</v>
      </c>
      <c r="C164" s="99" t="s">
        <v>399</v>
      </c>
      <c r="D164" s="46" t="s">
        <v>192</v>
      </c>
      <c r="E164" s="5" t="s">
        <v>9</v>
      </c>
      <c r="F164" s="89">
        <v>437</v>
      </c>
      <c r="G164" s="89">
        <v>437</v>
      </c>
      <c r="H164" s="89">
        <v>437</v>
      </c>
      <c r="I164" s="29">
        <f t="shared" si="71"/>
        <v>1</v>
      </c>
      <c r="J164" s="29">
        <f t="shared" si="72"/>
        <v>1</v>
      </c>
    </row>
    <row r="165" spans="1:10" ht="45" customHeight="1">
      <c r="A165" s="5" t="s">
        <v>26</v>
      </c>
      <c r="B165" s="6" t="s">
        <v>96</v>
      </c>
      <c r="C165" s="98" t="s">
        <v>401</v>
      </c>
      <c r="D165" s="6" t="s">
        <v>216</v>
      </c>
      <c r="E165" s="5" t="s">
        <v>9</v>
      </c>
      <c r="F165" s="87">
        <v>183</v>
      </c>
      <c r="G165" s="87">
        <v>473</v>
      </c>
      <c r="H165" s="87">
        <v>473</v>
      </c>
      <c r="I165" s="29">
        <f t="shared" ref="I165:I166" si="93">G165/F165</f>
        <v>2.5846994535519126</v>
      </c>
      <c r="J165" s="29">
        <f t="shared" ref="J165:J166" si="94">H165/F165</f>
        <v>2.5846994535519126</v>
      </c>
    </row>
    <row r="166" spans="1:10" ht="45" customHeight="1">
      <c r="A166" s="5" t="s">
        <v>26</v>
      </c>
      <c r="B166" s="6" t="s">
        <v>96</v>
      </c>
      <c r="C166" s="99" t="s">
        <v>349</v>
      </c>
      <c r="D166" s="6" t="s">
        <v>193</v>
      </c>
      <c r="E166" s="5" t="s">
        <v>9</v>
      </c>
      <c r="F166" s="87">
        <v>479</v>
      </c>
      <c r="G166" s="87">
        <v>602</v>
      </c>
      <c r="H166" s="87">
        <v>602</v>
      </c>
      <c r="I166" s="29">
        <f t="shared" si="93"/>
        <v>1.2567849686847599</v>
      </c>
      <c r="J166" s="29">
        <f t="shared" si="94"/>
        <v>1.2567849686847599</v>
      </c>
    </row>
    <row r="167" spans="1:10" ht="45" customHeight="1">
      <c r="A167" s="5" t="s">
        <v>26</v>
      </c>
      <c r="B167" s="6" t="s">
        <v>96</v>
      </c>
      <c r="C167" s="98" t="s">
        <v>417</v>
      </c>
      <c r="D167" s="53" t="s">
        <v>220</v>
      </c>
      <c r="E167" s="5" t="s">
        <v>9</v>
      </c>
      <c r="F167" s="87">
        <v>1</v>
      </c>
      <c r="G167" s="87">
        <v>0</v>
      </c>
      <c r="H167" s="87">
        <v>0</v>
      </c>
      <c r="I167" s="29">
        <f t="shared" si="71"/>
        <v>0</v>
      </c>
      <c r="J167" s="29">
        <f t="shared" si="72"/>
        <v>0</v>
      </c>
    </row>
    <row r="168" spans="1:10" ht="45" customHeight="1">
      <c r="A168" s="5" t="s">
        <v>26</v>
      </c>
      <c r="B168" s="45" t="s">
        <v>130</v>
      </c>
      <c r="C168" s="110" t="s">
        <v>500</v>
      </c>
      <c r="D168" s="83" t="s">
        <v>198</v>
      </c>
      <c r="E168" s="5" t="s">
        <v>9</v>
      </c>
      <c r="F168" s="66"/>
      <c r="G168" s="66"/>
      <c r="H168" s="66"/>
      <c r="I168" s="29" t="e">
        <f t="shared" ref="I168" si="95">G168/F168</f>
        <v>#DIV/0!</v>
      </c>
      <c r="J168" s="29" t="e">
        <f t="shared" ref="J168" si="96">H168/F168</f>
        <v>#DIV/0!</v>
      </c>
    </row>
    <row r="169" spans="1:10" ht="45" customHeight="1">
      <c r="A169" s="1" t="s">
        <v>26</v>
      </c>
      <c r="B169" s="1" t="s">
        <v>31</v>
      </c>
      <c r="C169" s="1"/>
      <c r="D169" s="1" t="s">
        <v>31</v>
      </c>
      <c r="E169" s="1" t="s">
        <v>18</v>
      </c>
      <c r="F169" s="8">
        <f>SUM(F157:F168)</f>
        <v>5094</v>
      </c>
      <c r="G169" s="8">
        <f>SUM(G157:G168)</f>
        <v>9124</v>
      </c>
      <c r="H169" s="8">
        <f>SUM(H157:H168)</f>
        <v>5341</v>
      </c>
      <c r="I169" s="12">
        <f t="shared" si="71"/>
        <v>1.7911268158617981</v>
      </c>
      <c r="J169" s="12">
        <f t="shared" si="72"/>
        <v>1.0484884177463683</v>
      </c>
    </row>
    <row r="170" spans="1:10" ht="45" customHeight="1">
      <c r="A170" s="1" t="s">
        <v>27</v>
      </c>
      <c r="B170" s="1" t="s">
        <v>31</v>
      </c>
      <c r="C170" s="1"/>
      <c r="D170" s="1" t="s">
        <v>31</v>
      </c>
      <c r="E170" s="1" t="s">
        <v>9</v>
      </c>
      <c r="F170" s="8">
        <f>SUM(F169,F156,F129,F122,F108,F97,F95,F40)</f>
        <v>42003</v>
      </c>
      <c r="G170" s="8">
        <f>SUM(G169,G156,G129,G122,G108,G97,G95,G40)</f>
        <v>71046.538888499999</v>
      </c>
      <c r="H170" s="8">
        <f>SUM(H169,H156,H129,H122,H108,H97,H95,H40)</f>
        <v>39599.75</v>
      </c>
      <c r="I170" s="12">
        <f t="shared" si="71"/>
        <v>1.6914634404328261</v>
      </c>
      <c r="J170" s="12">
        <f t="shared" si="72"/>
        <v>0.94278384877270671</v>
      </c>
    </row>
    <row r="171" spans="1:10" ht="45" customHeight="1">
      <c r="A171" s="5" t="s">
        <v>17</v>
      </c>
      <c r="B171" s="95" t="s">
        <v>43</v>
      </c>
      <c r="C171" s="98" t="s">
        <v>410</v>
      </c>
      <c r="D171" s="21" t="s">
        <v>149</v>
      </c>
      <c r="E171" s="4" t="s">
        <v>10</v>
      </c>
      <c r="F171" s="87">
        <v>17</v>
      </c>
      <c r="G171" s="87">
        <v>56</v>
      </c>
      <c r="H171" s="87">
        <v>56</v>
      </c>
      <c r="I171" s="29">
        <f t="shared" ref="I171" si="97">G171/F171</f>
        <v>3.2941176470588234</v>
      </c>
      <c r="J171" s="29">
        <f t="shared" ref="J171" si="98">H171/F171</f>
        <v>3.2941176470588234</v>
      </c>
    </row>
    <row r="172" spans="1:10" ht="45" customHeight="1">
      <c r="A172" s="5" t="s">
        <v>17</v>
      </c>
      <c r="B172" s="95" t="s">
        <v>37</v>
      </c>
      <c r="C172" s="99">
        <v>890905154</v>
      </c>
      <c r="D172" s="96" t="s">
        <v>385</v>
      </c>
      <c r="E172" s="4" t="s">
        <v>10</v>
      </c>
      <c r="F172" s="87">
        <v>57</v>
      </c>
      <c r="G172" s="87">
        <v>636</v>
      </c>
      <c r="H172" s="87">
        <v>563</v>
      </c>
      <c r="I172" s="29">
        <f t="shared" ref="I172:I174" si="99">G172/F172</f>
        <v>11.157894736842104</v>
      </c>
      <c r="J172" s="29">
        <f t="shared" ref="J172:J174" si="100">H172/F172</f>
        <v>9.8771929824561404</v>
      </c>
    </row>
    <row r="173" spans="1:10" ht="45" customHeight="1">
      <c r="A173" s="5" t="s">
        <v>17</v>
      </c>
      <c r="B173" s="95" t="s">
        <v>102</v>
      </c>
      <c r="C173" s="66">
        <v>900038926</v>
      </c>
      <c r="D173" s="96" t="s">
        <v>234</v>
      </c>
      <c r="E173" s="4" t="s">
        <v>10</v>
      </c>
      <c r="F173" s="87">
        <v>1</v>
      </c>
      <c r="G173" s="87">
        <v>5</v>
      </c>
      <c r="H173" s="87">
        <v>14</v>
      </c>
      <c r="I173" s="29">
        <f t="shared" si="99"/>
        <v>5</v>
      </c>
      <c r="J173" s="29">
        <f t="shared" si="100"/>
        <v>14</v>
      </c>
    </row>
    <row r="174" spans="1:10" ht="45" customHeight="1">
      <c r="A174" s="5" t="s">
        <v>17</v>
      </c>
      <c r="B174" s="95" t="s">
        <v>103</v>
      </c>
      <c r="C174" s="98" t="s">
        <v>398</v>
      </c>
      <c r="D174" s="96" t="s">
        <v>154</v>
      </c>
      <c r="E174" s="4" t="s">
        <v>10</v>
      </c>
      <c r="F174" s="87">
        <v>0</v>
      </c>
      <c r="G174" s="87">
        <v>0</v>
      </c>
      <c r="H174" s="87">
        <v>0</v>
      </c>
      <c r="I174" s="29" t="e">
        <f t="shared" si="99"/>
        <v>#DIV/0!</v>
      </c>
      <c r="J174" s="29" t="e">
        <f t="shared" si="100"/>
        <v>#DIV/0!</v>
      </c>
    </row>
    <row r="175" spans="1:10" ht="45" customHeight="1">
      <c r="A175" s="5" t="s">
        <v>17</v>
      </c>
      <c r="B175" s="95" t="s">
        <v>314</v>
      </c>
      <c r="C175" s="99" t="s">
        <v>384</v>
      </c>
      <c r="D175" s="96" t="s">
        <v>313</v>
      </c>
      <c r="E175" s="4" t="s">
        <v>10</v>
      </c>
      <c r="F175" s="87">
        <v>10</v>
      </c>
      <c r="G175" s="87">
        <v>27</v>
      </c>
      <c r="H175" s="87">
        <v>27</v>
      </c>
      <c r="I175" s="29">
        <f t="shared" ref="I175" si="101">G175/F175</f>
        <v>2.7</v>
      </c>
      <c r="J175" s="29">
        <f t="shared" ref="J175" si="102">H175/F175</f>
        <v>2.7</v>
      </c>
    </row>
    <row r="176" spans="1:10" ht="45" customHeight="1">
      <c r="A176" s="1" t="s">
        <v>17</v>
      </c>
      <c r="B176" s="1" t="s">
        <v>31</v>
      </c>
      <c r="C176" s="1"/>
      <c r="D176" s="9" t="s">
        <v>31</v>
      </c>
      <c r="E176" s="9" t="s">
        <v>18</v>
      </c>
      <c r="F176" s="8">
        <f>SUM(F171:F175)</f>
        <v>85</v>
      </c>
      <c r="G176" s="8">
        <f>SUM(G171:G175)</f>
        <v>724</v>
      </c>
      <c r="H176" s="8">
        <f>SUM(H171:H175)</f>
        <v>660</v>
      </c>
      <c r="I176" s="12">
        <f t="shared" ref="I176" si="103">G176/F176</f>
        <v>8.5176470588235293</v>
      </c>
      <c r="J176" s="12">
        <f t="shared" ref="J176" si="104">H176/F176</f>
        <v>7.7647058823529411</v>
      </c>
    </row>
    <row r="177" spans="1:10" ht="45" hidden="1" customHeight="1">
      <c r="A177" s="10" t="s">
        <v>20</v>
      </c>
      <c r="B177" s="23" t="s">
        <v>131</v>
      </c>
      <c r="C177" s="27">
        <v>50010548201</v>
      </c>
      <c r="D177" s="23" t="s">
        <v>199</v>
      </c>
      <c r="E177" s="28" t="s">
        <v>10</v>
      </c>
      <c r="F177" s="16"/>
      <c r="G177" s="16"/>
      <c r="H177" s="16"/>
      <c r="I177" s="29" t="e">
        <f t="shared" si="71"/>
        <v>#DIV/0!</v>
      </c>
      <c r="J177" s="29" t="e">
        <f t="shared" si="72"/>
        <v>#DIV/0!</v>
      </c>
    </row>
    <row r="178" spans="1:10" ht="45" hidden="1" customHeight="1">
      <c r="A178" s="1" t="s">
        <v>20</v>
      </c>
      <c r="B178" s="1" t="s">
        <v>104</v>
      </c>
      <c r="C178" s="1"/>
      <c r="D178" s="9" t="s">
        <v>31</v>
      </c>
      <c r="E178" s="9" t="s">
        <v>31</v>
      </c>
      <c r="F178" s="8">
        <f>SUM(F177)</f>
        <v>0</v>
      </c>
      <c r="G178" s="8">
        <f t="shared" ref="G178:H178" si="105">SUM(G177)</f>
        <v>0</v>
      </c>
      <c r="H178" s="8">
        <f t="shared" si="105"/>
        <v>0</v>
      </c>
      <c r="I178" s="12" t="e">
        <f t="shared" si="71"/>
        <v>#DIV/0!</v>
      </c>
      <c r="J178" s="12" t="e">
        <f t="shared" si="72"/>
        <v>#DIV/0!</v>
      </c>
    </row>
    <row r="179" spans="1:10" ht="45" customHeight="1">
      <c r="A179" s="5" t="s">
        <v>19</v>
      </c>
      <c r="B179" s="91" t="s">
        <v>48</v>
      </c>
      <c r="C179" s="99" t="s">
        <v>389</v>
      </c>
      <c r="D179" s="91" t="s">
        <v>321</v>
      </c>
      <c r="E179" s="81" t="s">
        <v>10</v>
      </c>
      <c r="F179" s="87">
        <v>0</v>
      </c>
      <c r="G179" s="87">
        <v>0</v>
      </c>
      <c r="H179" s="87">
        <v>0</v>
      </c>
      <c r="I179" s="29" t="e">
        <f t="shared" si="71"/>
        <v>#DIV/0!</v>
      </c>
      <c r="J179" s="29" t="e">
        <f t="shared" si="72"/>
        <v>#DIV/0!</v>
      </c>
    </row>
    <row r="180" spans="1:10" ht="45" customHeight="1">
      <c r="A180" s="5" t="s">
        <v>19</v>
      </c>
      <c r="B180" s="87" t="s">
        <v>110</v>
      </c>
      <c r="C180" s="99" t="s">
        <v>366</v>
      </c>
      <c r="D180" s="91" t="s">
        <v>322</v>
      </c>
      <c r="E180" s="81" t="s">
        <v>10</v>
      </c>
      <c r="F180" s="87">
        <v>3</v>
      </c>
      <c r="G180" s="87">
        <v>9</v>
      </c>
      <c r="H180" s="87">
        <v>0</v>
      </c>
      <c r="I180" s="29">
        <f t="shared" si="71"/>
        <v>3</v>
      </c>
      <c r="J180" s="29">
        <f t="shared" si="72"/>
        <v>0</v>
      </c>
    </row>
    <row r="181" spans="1:10" ht="45" customHeight="1">
      <c r="A181" s="5" t="s">
        <v>19</v>
      </c>
      <c r="B181" s="87" t="s">
        <v>110</v>
      </c>
      <c r="C181" s="99">
        <v>900958564</v>
      </c>
      <c r="D181" s="91" t="s">
        <v>411</v>
      </c>
      <c r="E181" s="81" t="s">
        <v>10</v>
      </c>
      <c r="F181" s="87">
        <v>1</v>
      </c>
      <c r="G181" s="87">
        <v>3</v>
      </c>
      <c r="H181" s="87">
        <v>3</v>
      </c>
      <c r="I181" s="29">
        <f t="shared" ref="I181" si="106">G181/F181</f>
        <v>3</v>
      </c>
      <c r="J181" s="29">
        <f t="shared" ref="J181" si="107">H181/F181</f>
        <v>3</v>
      </c>
    </row>
    <row r="182" spans="1:10" ht="45" customHeight="1">
      <c r="A182" s="5" t="s">
        <v>19</v>
      </c>
      <c r="B182" s="75" t="s">
        <v>49</v>
      </c>
      <c r="C182" s="98" t="s">
        <v>371</v>
      </c>
      <c r="D182" s="75" t="s">
        <v>156</v>
      </c>
      <c r="E182" s="81" t="s">
        <v>10</v>
      </c>
      <c r="F182" s="87">
        <v>14</v>
      </c>
      <c r="G182" s="87">
        <v>56</v>
      </c>
      <c r="H182" s="87">
        <v>14</v>
      </c>
      <c r="I182" s="29">
        <f t="shared" ref="I182:I183" si="108">G182/F182</f>
        <v>4</v>
      </c>
      <c r="J182" s="29">
        <f t="shared" ref="J182:J183" si="109">H182/F182</f>
        <v>1</v>
      </c>
    </row>
    <row r="183" spans="1:10" ht="45" customHeight="1">
      <c r="A183" s="5" t="s">
        <v>19</v>
      </c>
      <c r="B183" s="75" t="s">
        <v>51</v>
      </c>
      <c r="C183" s="99" t="s">
        <v>373</v>
      </c>
      <c r="D183" s="75" t="s">
        <v>158</v>
      </c>
      <c r="E183" s="81" t="s">
        <v>10</v>
      </c>
      <c r="F183" s="87">
        <v>35</v>
      </c>
      <c r="G183" s="87">
        <v>104</v>
      </c>
      <c r="H183" s="87">
        <v>35</v>
      </c>
      <c r="I183" s="29">
        <f t="shared" si="108"/>
        <v>2.9714285714285715</v>
      </c>
      <c r="J183" s="29">
        <f t="shared" si="109"/>
        <v>1</v>
      </c>
    </row>
    <row r="184" spans="1:10" ht="45" customHeight="1">
      <c r="A184" s="5" t="s">
        <v>19</v>
      </c>
      <c r="B184" s="75" t="s">
        <v>50</v>
      </c>
      <c r="C184" s="99" t="s">
        <v>372</v>
      </c>
      <c r="D184" s="75" t="s">
        <v>201</v>
      </c>
      <c r="E184" s="81" t="s">
        <v>10</v>
      </c>
      <c r="F184" s="87">
        <v>2</v>
      </c>
      <c r="G184" s="87">
        <v>5</v>
      </c>
      <c r="H184" s="87">
        <v>0</v>
      </c>
      <c r="I184" s="29">
        <f t="shared" si="71"/>
        <v>2.5</v>
      </c>
      <c r="J184" s="29">
        <f t="shared" si="72"/>
        <v>0</v>
      </c>
    </row>
    <row r="185" spans="1:10" ht="45" customHeight="1">
      <c r="A185" s="5" t="s">
        <v>19</v>
      </c>
      <c r="B185" s="75" t="s">
        <v>390</v>
      </c>
      <c r="C185" s="99" t="s">
        <v>391</v>
      </c>
      <c r="D185" s="75" t="s">
        <v>392</v>
      </c>
      <c r="E185" s="81" t="s">
        <v>10</v>
      </c>
      <c r="F185" s="87">
        <v>0</v>
      </c>
      <c r="G185" s="87">
        <v>0</v>
      </c>
      <c r="H185" s="87">
        <v>0</v>
      </c>
      <c r="I185" s="29" t="e">
        <f t="shared" ref="I185" si="110">G185/F185</f>
        <v>#DIV/0!</v>
      </c>
      <c r="J185" s="29" t="e">
        <f t="shared" ref="J185" si="111">H185/F185</f>
        <v>#DIV/0!</v>
      </c>
    </row>
    <row r="186" spans="1:10" ht="45" customHeight="1">
      <c r="A186" s="5" t="s">
        <v>19</v>
      </c>
      <c r="B186" s="75" t="s">
        <v>105</v>
      </c>
      <c r="C186" s="98" t="s">
        <v>374</v>
      </c>
      <c r="D186" s="75" t="s">
        <v>159</v>
      </c>
      <c r="E186" s="81" t="s">
        <v>10</v>
      </c>
      <c r="F186" s="87">
        <v>33</v>
      </c>
      <c r="G186" s="87">
        <v>46</v>
      </c>
      <c r="H186" s="88">
        <v>46</v>
      </c>
      <c r="I186" s="29">
        <f t="shared" si="71"/>
        <v>1.393939393939394</v>
      </c>
      <c r="J186" s="29">
        <f t="shared" si="72"/>
        <v>1.393939393939394</v>
      </c>
    </row>
    <row r="187" spans="1:10" ht="45" customHeight="1">
      <c r="A187" s="5" t="s">
        <v>19</v>
      </c>
      <c r="B187" s="75" t="s">
        <v>53</v>
      </c>
      <c r="C187" s="99" t="s">
        <v>375</v>
      </c>
      <c r="D187" s="75" t="s">
        <v>160</v>
      </c>
      <c r="E187" s="81" t="s">
        <v>10</v>
      </c>
      <c r="F187" s="87">
        <v>31</v>
      </c>
      <c r="G187" s="87">
        <v>114.1034722</v>
      </c>
      <c r="H187" s="87">
        <v>0</v>
      </c>
      <c r="I187" s="29">
        <f t="shared" si="71"/>
        <v>3.6807571677419353</v>
      </c>
      <c r="J187" s="29">
        <f t="shared" si="72"/>
        <v>0</v>
      </c>
    </row>
    <row r="188" spans="1:10" ht="45" customHeight="1">
      <c r="A188" s="5" t="s">
        <v>19</v>
      </c>
      <c r="B188" s="75" t="s">
        <v>54</v>
      </c>
      <c r="C188" s="99" t="s">
        <v>393</v>
      </c>
      <c r="D188" s="75" t="s">
        <v>161</v>
      </c>
      <c r="E188" s="81" t="s">
        <v>10</v>
      </c>
      <c r="F188" s="87">
        <v>3</v>
      </c>
      <c r="G188" s="87">
        <v>14</v>
      </c>
      <c r="H188" s="87">
        <v>0</v>
      </c>
      <c r="I188" s="29">
        <f t="shared" ref="I188:I189" si="112">G188/F188</f>
        <v>4.666666666666667</v>
      </c>
      <c r="J188" s="29">
        <f t="shared" ref="J188:J189" si="113">H188/F188</f>
        <v>0</v>
      </c>
    </row>
    <row r="189" spans="1:10" ht="45" customHeight="1">
      <c r="A189" s="10" t="s">
        <v>19</v>
      </c>
      <c r="B189" s="75" t="s">
        <v>55</v>
      </c>
      <c r="C189" s="103">
        <v>890680025</v>
      </c>
      <c r="D189" s="75" t="s">
        <v>162</v>
      </c>
      <c r="E189" s="81" t="s">
        <v>10</v>
      </c>
      <c r="F189" s="87">
        <v>24</v>
      </c>
      <c r="G189" s="87">
        <v>64</v>
      </c>
      <c r="H189" s="87">
        <v>41</v>
      </c>
      <c r="I189" s="29">
        <f t="shared" si="112"/>
        <v>2.6666666666666665</v>
      </c>
      <c r="J189" s="29">
        <f t="shared" si="113"/>
        <v>1.7083333333333333</v>
      </c>
    </row>
    <row r="190" spans="1:10" ht="45" customHeight="1">
      <c r="A190" s="5" t="s">
        <v>19</v>
      </c>
      <c r="B190" s="75" t="s">
        <v>55</v>
      </c>
      <c r="C190" s="103">
        <v>890680025</v>
      </c>
      <c r="D190" s="75" t="s">
        <v>163</v>
      </c>
      <c r="E190" s="81" t="s">
        <v>10</v>
      </c>
      <c r="F190" s="87">
        <v>20</v>
      </c>
      <c r="G190" s="87">
        <v>108</v>
      </c>
      <c r="H190" s="87">
        <v>108</v>
      </c>
      <c r="I190" s="29">
        <f t="shared" si="71"/>
        <v>5.4</v>
      </c>
      <c r="J190" s="29">
        <f t="shared" si="72"/>
        <v>5.4</v>
      </c>
    </row>
    <row r="191" spans="1:10" ht="45" customHeight="1">
      <c r="A191" s="10" t="s">
        <v>19</v>
      </c>
      <c r="B191" s="75" t="s">
        <v>106</v>
      </c>
      <c r="C191" s="98" t="s">
        <v>376</v>
      </c>
      <c r="D191" s="75" t="s">
        <v>164</v>
      </c>
      <c r="E191" s="81" t="s">
        <v>10</v>
      </c>
      <c r="F191" s="87">
        <v>48</v>
      </c>
      <c r="G191" s="87">
        <v>96</v>
      </c>
      <c r="H191" s="87">
        <v>192</v>
      </c>
      <c r="I191" s="29">
        <f t="shared" si="71"/>
        <v>2</v>
      </c>
      <c r="J191" s="29">
        <f t="shared" si="72"/>
        <v>4</v>
      </c>
    </row>
    <row r="192" spans="1:10" ht="45" customHeight="1">
      <c r="A192" s="10" t="s">
        <v>19</v>
      </c>
      <c r="B192" s="75" t="s">
        <v>57</v>
      </c>
      <c r="C192" s="102" t="s">
        <v>377</v>
      </c>
      <c r="D192" s="75" t="s">
        <v>165</v>
      </c>
      <c r="E192" s="81" t="s">
        <v>10</v>
      </c>
      <c r="F192" s="87">
        <v>367</v>
      </c>
      <c r="G192" s="87">
        <v>1271</v>
      </c>
      <c r="H192" s="87">
        <v>452</v>
      </c>
      <c r="I192" s="29">
        <f t="shared" si="71"/>
        <v>3.4632152588555858</v>
      </c>
      <c r="J192" s="29">
        <f t="shared" si="72"/>
        <v>1.2316076294277929</v>
      </c>
    </row>
    <row r="193" spans="1:10" ht="45" customHeight="1">
      <c r="A193" s="10" t="s">
        <v>19</v>
      </c>
      <c r="B193" s="75" t="s">
        <v>58</v>
      </c>
      <c r="C193" s="99" t="s">
        <v>394</v>
      </c>
      <c r="D193" s="75" t="s">
        <v>166</v>
      </c>
      <c r="E193" s="81" t="s">
        <v>10</v>
      </c>
      <c r="F193" s="87">
        <v>1</v>
      </c>
      <c r="G193" s="87">
        <v>3</v>
      </c>
      <c r="H193" s="87">
        <v>0</v>
      </c>
      <c r="I193" s="29">
        <f t="shared" ref="I193:I197" si="114">G193/F193</f>
        <v>3</v>
      </c>
      <c r="J193" s="29">
        <f t="shared" ref="J193:J197" si="115">H193/F193</f>
        <v>0</v>
      </c>
    </row>
    <row r="194" spans="1:10" ht="45" customHeight="1">
      <c r="A194" s="10" t="s">
        <v>19</v>
      </c>
      <c r="B194" s="75" t="s">
        <v>211</v>
      </c>
      <c r="C194" s="98" t="s">
        <v>407</v>
      </c>
      <c r="D194" s="75" t="s">
        <v>315</v>
      </c>
      <c r="E194" s="81" t="s">
        <v>10</v>
      </c>
      <c r="F194" s="92">
        <v>16</v>
      </c>
      <c r="G194" s="92">
        <v>45</v>
      </c>
      <c r="H194" s="92">
        <v>45</v>
      </c>
      <c r="I194" s="29">
        <f t="shared" ref="I194" si="116">G194/F194</f>
        <v>2.8125</v>
      </c>
      <c r="J194" s="29">
        <f t="shared" ref="J194" si="117">H194/F194</f>
        <v>2.8125</v>
      </c>
    </row>
    <row r="195" spans="1:10" ht="45" customHeight="1">
      <c r="A195" s="10" t="s">
        <v>19</v>
      </c>
      <c r="B195" s="75" t="s">
        <v>316</v>
      </c>
      <c r="C195" s="99" t="s">
        <v>395</v>
      </c>
      <c r="D195" s="75" t="s">
        <v>317</v>
      </c>
      <c r="E195" s="81" t="s">
        <v>10</v>
      </c>
      <c r="F195" s="87">
        <v>7</v>
      </c>
      <c r="G195" s="87">
        <v>7</v>
      </c>
      <c r="H195" s="87">
        <v>0</v>
      </c>
      <c r="I195" s="29">
        <f t="shared" si="114"/>
        <v>1</v>
      </c>
      <c r="J195" s="29">
        <f t="shared" si="115"/>
        <v>0</v>
      </c>
    </row>
    <row r="196" spans="1:10" ht="45" customHeight="1">
      <c r="A196" s="10" t="s">
        <v>19</v>
      </c>
      <c r="B196" s="75" t="s">
        <v>61</v>
      </c>
      <c r="C196" s="99" t="s">
        <v>396</v>
      </c>
      <c r="D196" s="75" t="s">
        <v>259</v>
      </c>
      <c r="E196" s="81" t="s">
        <v>10</v>
      </c>
      <c r="F196" s="87">
        <v>0</v>
      </c>
      <c r="G196" s="87">
        <v>0</v>
      </c>
      <c r="H196" s="87">
        <v>0</v>
      </c>
      <c r="I196" s="29" t="e">
        <f t="shared" si="114"/>
        <v>#DIV/0!</v>
      </c>
      <c r="J196" s="29" t="e">
        <f t="shared" si="115"/>
        <v>#DIV/0!</v>
      </c>
    </row>
    <row r="197" spans="1:10" ht="45" customHeight="1">
      <c r="A197" s="10" t="s">
        <v>19</v>
      </c>
      <c r="B197" s="75" t="s">
        <v>239</v>
      </c>
      <c r="C197" s="99" t="s">
        <v>408</v>
      </c>
      <c r="D197" s="75" t="s">
        <v>318</v>
      </c>
      <c r="E197" s="81" t="s">
        <v>10</v>
      </c>
      <c r="F197" s="87">
        <v>0</v>
      </c>
      <c r="G197" s="87">
        <v>0</v>
      </c>
      <c r="H197" s="87">
        <v>0</v>
      </c>
      <c r="I197" s="29" t="e">
        <f t="shared" si="114"/>
        <v>#DIV/0!</v>
      </c>
      <c r="J197" s="29" t="e">
        <f t="shared" si="115"/>
        <v>#DIV/0!</v>
      </c>
    </row>
    <row r="198" spans="1:10" ht="45" customHeight="1">
      <c r="A198" s="10" t="s">
        <v>19</v>
      </c>
      <c r="B198" s="75" t="s">
        <v>213</v>
      </c>
      <c r="C198" s="99" t="s">
        <v>378</v>
      </c>
      <c r="D198" s="75" t="s">
        <v>261</v>
      </c>
      <c r="E198" s="81" t="s">
        <v>10</v>
      </c>
      <c r="F198" s="87">
        <v>20</v>
      </c>
      <c r="G198" s="87">
        <v>78</v>
      </c>
      <c r="H198" s="87">
        <v>48</v>
      </c>
      <c r="I198" s="29">
        <f t="shared" si="71"/>
        <v>3.9</v>
      </c>
      <c r="J198" s="29">
        <f t="shared" si="72"/>
        <v>2.4</v>
      </c>
    </row>
    <row r="199" spans="1:10" ht="45" customHeight="1">
      <c r="A199" s="10" t="s">
        <v>19</v>
      </c>
      <c r="B199" s="75" t="s">
        <v>62</v>
      </c>
      <c r="C199" s="99">
        <v>808002168</v>
      </c>
      <c r="D199" s="75" t="s">
        <v>319</v>
      </c>
      <c r="E199" s="81" t="s">
        <v>10</v>
      </c>
      <c r="F199" s="87">
        <v>1</v>
      </c>
      <c r="G199" s="87">
        <v>3</v>
      </c>
      <c r="H199" s="87">
        <v>3</v>
      </c>
      <c r="I199" s="29">
        <f t="shared" si="71"/>
        <v>3</v>
      </c>
      <c r="J199" s="29">
        <f t="shared" si="72"/>
        <v>3</v>
      </c>
    </row>
    <row r="200" spans="1:10" ht="45" customHeight="1">
      <c r="A200" s="10" t="s">
        <v>19</v>
      </c>
      <c r="B200" s="75" t="s">
        <v>240</v>
      </c>
      <c r="C200" s="98" t="s">
        <v>379</v>
      </c>
      <c r="D200" s="75" t="s">
        <v>266</v>
      </c>
      <c r="E200" s="81" t="s">
        <v>10</v>
      </c>
      <c r="F200" s="87">
        <v>1</v>
      </c>
      <c r="G200" s="87">
        <v>2</v>
      </c>
      <c r="H200" s="87">
        <v>2</v>
      </c>
      <c r="I200" s="29">
        <f t="shared" si="71"/>
        <v>2</v>
      </c>
      <c r="J200" s="29">
        <f t="shared" si="72"/>
        <v>2</v>
      </c>
    </row>
    <row r="201" spans="1:10" ht="45" customHeight="1">
      <c r="A201" s="10" t="s">
        <v>19</v>
      </c>
      <c r="B201" s="75" t="s">
        <v>63</v>
      </c>
      <c r="C201" s="99" t="s">
        <v>380</v>
      </c>
      <c r="D201" s="75" t="s">
        <v>202</v>
      </c>
      <c r="E201" s="81" t="s">
        <v>10</v>
      </c>
      <c r="F201" s="87">
        <v>1</v>
      </c>
      <c r="G201" s="87">
        <v>1</v>
      </c>
      <c r="H201" s="87">
        <v>1</v>
      </c>
      <c r="I201" s="29">
        <f t="shared" si="71"/>
        <v>1</v>
      </c>
      <c r="J201" s="29">
        <f t="shared" si="72"/>
        <v>1</v>
      </c>
    </row>
    <row r="202" spans="1:10" ht="45" customHeight="1">
      <c r="A202" s="10" t="s">
        <v>19</v>
      </c>
      <c r="B202" s="82" t="s">
        <v>112</v>
      </c>
      <c r="C202" s="103">
        <v>890680033</v>
      </c>
      <c r="D202" s="82" t="s">
        <v>271</v>
      </c>
      <c r="E202" s="81" t="s">
        <v>10</v>
      </c>
      <c r="F202" s="87">
        <v>0</v>
      </c>
      <c r="G202" s="87">
        <v>0</v>
      </c>
      <c r="H202" s="87">
        <v>0</v>
      </c>
      <c r="I202" s="29" t="e">
        <f t="shared" ref="I202" si="118">G202/F202</f>
        <v>#DIV/0!</v>
      </c>
      <c r="J202" s="29" t="e">
        <f t="shared" ref="J202" si="119">H202/F202</f>
        <v>#DIV/0!</v>
      </c>
    </row>
    <row r="203" spans="1:10" ht="45" customHeight="1">
      <c r="A203" s="10" t="s">
        <v>19</v>
      </c>
      <c r="B203" s="13" t="s">
        <v>68</v>
      </c>
      <c r="C203" s="103">
        <v>899999147</v>
      </c>
      <c r="D203" s="74" t="s">
        <v>274</v>
      </c>
      <c r="E203" s="81" t="s">
        <v>10</v>
      </c>
      <c r="F203" s="87">
        <v>15</v>
      </c>
      <c r="G203" s="87">
        <v>60</v>
      </c>
      <c r="H203" s="87">
        <v>45</v>
      </c>
      <c r="I203" s="29">
        <f t="shared" si="71"/>
        <v>4</v>
      </c>
      <c r="J203" s="29">
        <f t="shared" si="72"/>
        <v>3</v>
      </c>
    </row>
    <row r="204" spans="1:10" ht="45" customHeight="1">
      <c r="A204" s="10" t="s">
        <v>19</v>
      </c>
      <c r="B204" s="75" t="s">
        <v>69</v>
      </c>
      <c r="C204" s="99" t="s">
        <v>382</v>
      </c>
      <c r="D204" s="86" t="s">
        <v>320</v>
      </c>
      <c r="E204" s="81" t="s">
        <v>10</v>
      </c>
      <c r="F204" s="87">
        <v>24</v>
      </c>
      <c r="G204" s="87">
        <v>243</v>
      </c>
      <c r="H204" s="87">
        <v>243</v>
      </c>
      <c r="I204" s="29">
        <f t="shared" ref="I204:I205" si="120">G204/F204</f>
        <v>10.125</v>
      </c>
      <c r="J204" s="29">
        <f t="shared" ref="J204:J205" si="121">H204/F204</f>
        <v>10.125</v>
      </c>
    </row>
    <row r="205" spans="1:10" ht="45" customHeight="1">
      <c r="A205" s="1" t="s">
        <v>19</v>
      </c>
      <c r="B205" s="1" t="s">
        <v>31</v>
      </c>
      <c r="C205" s="1"/>
      <c r="D205" s="1" t="s">
        <v>31</v>
      </c>
      <c r="E205" s="1" t="s">
        <v>18</v>
      </c>
      <c r="F205" s="8">
        <f>SUM(F179:F204)</f>
        <v>667</v>
      </c>
      <c r="G205" s="8">
        <f>SUM(G179:G204)</f>
        <v>2332.1034721999999</v>
      </c>
      <c r="H205" s="8">
        <f>SUM(H179:H204)</f>
        <v>1278</v>
      </c>
      <c r="I205" s="12">
        <f t="shared" si="120"/>
        <v>3.496407004797601</v>
      </c>
      <c r="J205" s="12">
        <f t="shared" si="121"/>
        <v>1.9160419790104948</v>
      </c>
    </row>
    <row r="206" spans="1:10" ht="45" customHeight="1">
      <c r="A206" s="76" t="s">
        <v>20</v>
      </c>
      <c r="B206" s="69" t="s">
        <v>113</v>
      </c>
      <c r="C206" s="110" t="s">
        <v>383</v>
      </c>
      <c r="D206" s="69" t="s">
        <v>336</v>
      </c>
      <c r="E206" s="81" t="s">
        <v>10</v>
      </c>
      <c r="F206" s="87">
        <v>7</v>
      </c>
      <c r="G206" s="87">
        <v>7</v>
      </c>
      <c r="H206" s="87">
        <v>3</v>
      </c>
      <c r="I206" s="29">
        <f t="shared" ref="I206" si="122">G206/F206</f>
        <v>1</v>
      </c>
      <c r="J206" s="29">
        <f t="shared" ref="J206" si="123">H206/F206</f>
        <v>0.42857142857142855</v>
      </c>
    </row>
    <row r="207" spans="1:10" ht="45" customHeight="1">
      <c r="A207" s="1" t="s">
        <v>19</v>
      </c>
      <c r="B207" s="1" t="s">
        <v>31</v>
      </c>
      <c r="C207" s="1"/>
      <c r="D207" s="1" t="s">
        <v>31</v>
      </c>
      <c r="E207" s="1" t="s">
        <v>18</v>
      </c>
      <c r="F207" s="8">
        <f>SUM(F206)</f>
        <v>7</v>
      </c>
      <c r="G207" s="8">
        <f t="shared" ref="G207:H207" si="124">SUM(G206)</f>
        <v>7</v>
      </c>
      <c r="H207" s="8">
        <f t="shared" si="124"/>
        <v>3</v>
      </c>
      <c r="I207" s="12">
        <f t="shared" ref="I207:I268" si="125">G207/F207</f>
        <v>1</v>
      </c>
      <c r="J207" s="12">
        <f t="shared" ref="J207:J268" si="126">H207/F207</f>
        <v>0.42857142857142855</v>
      </c>
    </row>
    <row r="208" spans="1:10" ht="45" customHeight="1">
      <c r="A208" s="5" t="s">
        <v>21</v>
      </c>
      <c r="B208" s="22" t="s">
        <v>71</v>
      </c>
      <c r="C208" s="99" t="s">
        <v>362</v>
      </c>
      <c r="D208" s="21" t="s">
        <v>169</v>
      </c>
      <c r="E208" s="4" t="s">
        <v>10</v>
      </c>
      <c r="F208" s="87">
        <v>11</v>
      </c>
      <c r="G208" s="87">
        <v>26</v>
      </c>
      <c r="H208" s="93"/>
      <c r="I208" s="29">
        <f t="shared" si="125"/>
        <v>2.3636363636363638</v>
      </c>
      <c r="J208" s="29">
        <f t="shared" si="126"/>
        <v>0</v>
      </c>
    </row>
    <row r="209" spans="1:10" ht="45" customHeight="1">
      <c r="A209" s="5" t="s">
        <v>21</v>
      </c>
      <c r="B209" s="22" t="s">
        <v>72</v>
      </c>
      <c r="C209" s="99" t="s">
        <v>363</v>
      </c>
      <c r="D209" s="21" t="s">
        <v>170</v>
      </c>
      <c r="E209" s="4" t="s">
        <v>10</v>
      </c>
      <c r="F209" s="87">
        <v>9</v>
      </c>
      <c r="G209" s="87">
        <v>16</v>
      </c>
      <c r="H209" s="87"/>
      <c r="I209" s="29">
        <f t="shared" si="125"/>
        <v>1.7777777777777777</v>
      </c>
      <c r="J209" s="29">
        <f t="shared" si="126"/>
        <v>0</v>
      </c>
    </row>
    <row r="210" spans="1:10" ht="45" customHeight="1">
      <c r="A210" s="5" t="s">
        <v>21</v>
      </c>
      <c r="B210" s="22" t="s">
        <v>74</v>
      </c>
      <c r="C210" s="99" t="s">
        <v>364</v>
      </c>
      <c r="D210" s="21" t="s">
        <v>171</v>
      </c>
      <c r="E210" s="4" t="s">
        <v>10</v>
      </c>
      <c r="F210" s="87">
        <v>336</v>
      </c>
      <c r="G210" s="87">
        <v>685</v>
      </c>
      <c r="H210" s="87">
        <v>686</v>
      </c>
      <c r="I210" s="29">
        <f t="shared" ref="I210" si="127">G210/F210</f>
        <v>2.0386904761904763</v>
      </c>
      <c r="J210" s="29">
        <f t="shared" ref="J210" si="128">H210/F210</f>
        <v>2.0416666666666665</v>
      </c>
    </row>
    <row r="211" spans="1:10" ht="45" customHeight="1">
      <c r="A211" s="1" t="s">
        <v>22</v>
      </c>
      <c r="B211" s="1" t="s">
        <v>31</v>
      </c>
      <c r="C211" s="1"/>
      <c r="D211" s="1" t="s">
        <v>31</v>
      </c>
      <c r="E211" s="1" t="s">
        <v>18</v>
      </c>
      <c r="F211" s="8">
        <f>SUM(F208:F210)</f>
        <v>356</v>
      </c>
      <c r="G211" s="8">
        <f>SUM(G208:G210)</f>
        <v>727</v>
      </c>
      <c r="H211" s="8">
        <f>SUM(H208:H210)</f>
        <v>686</v>
      </c>
      <c r="I211" s="12">
        <f t="shared" si="125"/>
        <v>2.042134831460674</v>
      </c>
      <c r="J211" s="12">
        <f t="shared" si="126"/>
        <v>1.9269662921348314</v>
      </c>
    </row>
    <row r="212" spans="1:10" ht="45" customHeight="1">
      <c r="A212" s="5" t="s">
        <v>23</v>
      </c>
      <c r="B212" s="22" t="s">
        <v>118</v>
      </c>
      <c r="C212" s="99" t="s">
        <v>361</v>
      </c>
      <c r="D212" s="22" t="s">
        <v>180</v>
      </c>
      <c r="E212" s="4" t="s">
        <v>10</v>
      </c>
      <c r="F212" s="87">
        <v>39</v>
      </c>
      <c r="G212" s="87">
        <v>213</v>
      </c>
      <c r="H212" s="87">
        <v>1</v>
      </c>
      <c r="I212" s="29">
        <f t="shared" ref="I212" si="129">G212/F212</f>
        <v>5.4615384615384617</v>
      </c>
      <c r="J212" s="29">
        <f t="shared" ref="J212" si="130">H212/F212</f>
        <v>2.564102564102564E-2</v>
      </c>
    </row>
    <row r="213" spans="1:10" ht="45" customHeight="1">
      <c r="A213" s="5" t="s">
        <v>23</v>
      </c>
      <c r="B213" s="95" t="s">
        <v>97</v>
      </c>
      <c r="C213" s="99" t="s">
        <v>360</v>
      </c>
      <c r="D213" s="95" t="s">
        <v>357</v>
      </c>
      <c r="E213" s="4" t="s">
        <v>10</v>
      </c>
      <c r="F213" s="90">
        <v>132</v>
      </c>
      <c r="G213" s="90">
        <v>518</v>
      </c>
      <c r="H213" s="87"/>
      <c r="I213" s="29">
        <f t="shared" ref="I213" si="131">G213/F213</f>
        <v>3.9242424242424243</v>
      </c>
      <c r="J213" s="29">
        <f t="shared" ref="J213" si="132">H213/F213</f>
        <v>0</v>
      </c>
    </row>
    <row r="214" spans="1:10" ht="45" customHeight="1">
      <c r="A214" s="5" t="s">
        <v>23</v>
      </c>
      <c r="B214" s="22" t="s">
        <v>79</v>
      </c>
      <c r="C214" s="99" t="s">
        <v>358</v>
      </c>
      <c r="D214" s="22" t="s">
        <v>204</v>
      </c>
      <c r="E214" s="4" t="s">
        <v>10</v>
      </c>
      <c r="F214" s="87">
        <v>629</v>
      </c>
      <c r="G214" s="87">
        <v>2630</v>
      </c>
      <c r="H214" s="87">
        <v>261</v>
      </c>
      <c r="I214" s="29">
        <f t="shared" ref="I214" si="133">G214/F214</f>
        <v>4.1812400635930045</v>
      </c>
      <c r="J214" s="29">
        <f t="shared" ref="J214" si="134">H214/F214</f>
        <v>0.4149443561208267</v>
      </c>
    </row>
    <row r="215" spans="1:10" ht="45" customHeight="1">
      <c r="A215" s="1" t="s">
        <v>23</v>
      </c>
      <c r="B215" s="1" t="s">
        <v>31</v>
      </c>
      <c r="C215" s="1"/>
      <c r="D215" s="1" t="s">
        <v>31</v>
      </c>
      <c r="E215" s="1" t="s">
        <v>18</v>
      </c>
      <c r="F215" s="8">
        <f>SUM(F212:F214)</f>
        <v>800</v>
      </c>
      <c r="G215" s="8">
        <f>SUM(G212:G214)</f>
        <v>3361</v>
      </c>
      <c r="H215" s="8">
        <f>SUM(H212:H214)</f>
        <v>262</v>
      </c>
      <c r="I215" s="12">
        <f t="shared" si="125"/>
        <v>4.2012499999999999</v>
      </c>
      <c r="J215" s="12">
        <f t="shared" si="126"/>
        <v>0.32750000000000001</v>
      </c>
    </row>
    <row r="216" spans="1:10" ht="45" customHeight="1">
      <c r="A216" s="5" t="s">
        <v>24</v>
      </c>
      <c r="B216" s="6" t="s">
        <v>132</v>
      </c>
      <c r="C216" s="99" t="s">
        <v>404</v>
      </c>
      <c r="D216" s="6" t="s">
        <v>205</v>
      </c>
      <c r="E216" s="57" t="s">
        <v>10</v>
      </c>
      <c r="F216" s="87">
        <v>4</v>
      </c>
      <c r="G216" s="87">
        <v>17</v>
      </c>
      <c r="H216" s="87"/>
      <c r="I216" s="29">
        <f t="shared" ref="I216" si="135">G216/F216</f>
        <v>4.25</v>
      </c>
      <c r="J216" s="29">
        <f t="shared" ref="J216" si="136">H216/F216</f>
        <v>0</v>
      </c>
    </row>
    <row r="217" spans="1:10" ht="45" customHeight="1">
      <c r="A217" s="5" t="s">
        <v>24</v>
      </c>
      <c r="B217" s="6" t="s">
        <v>82</v>
      </c>
      <c r="C217" s="99" t="s">
        <v>354</v>
      </c>
      <c r="D217" s="6" t="s">
        <v>403</v>
      </c>
      <c r="E217" s="57" t="s">
        <v>10</v>
      </c>
      <c r="F217" s="87">
        <v>4</v>
      </c>
      <c r="G217" s="87"/>
      <c r="H217" s="90"/>
      <c r="I217" s="29">
        <f t="shared" ref="I217" si="137">G217/F217</f>
        <v>0</v>
      </c>
      <c r="J217" s="29">
        <f t="shared" ref="J217" si="138">H217/F217</f>
        <v>0</v>
      </c>
    </row>
    <row r="218" spans="1:10" ht="45" customHeight="1">
      <c r="A218" s="5" t="s">
        <v>24</v>
      </c>
      <c r="B218" s="68" t="s">
        <v>119</v>
      </c>
      <c r="C218" s="99" t="s">
        <v>355</v>
      </c>
      <c r="D218" s="24" t="s">
        <v>228</v>
      </c>
      <c r="E218" s="57" t="s">
        <v>10</v>
      </c>
      <c r="F218" s="87">
        <v>114</v>
      </c>
      <c r="G218" s="87">
        <v>314</v>
      </c>
      <c r="H218" s="87">
        <v>273</v>
      </c>
      <c r="I218" s="29">
        <f t="shared" ref="I218" si="139">G218/F218</f>
        <v>2.7543859649122808</v>
      </c>
      <c r="J218" s="29">
        <f t="shared" ref="J218" si="140">H218/F218</f>
        <v>2.3947368421052633</v>
      </c>
    </row>
    <row r="219" spans="1:10" ht="45" customHeight="1">
      <c r="A219" s="1" t="s">
        <v>24</v>
      </c>
      <c r="B219" s="1" t="s">
        <v>31</v>
      </c>
      <c r="C219" s="1"/>
      <c r="D219" s="1" t="s">
        <v>31</v>
      </c>
      <c r="E219" s="1" t="s">
        <v>18</v>
      </c>
      <c r="F219" s="8">
        <f>SUM(F216:F218)</f>
        <v>122</v>
      </c>
      <c r="G219" s="8">
        <f>SUM(G216:G218)</f>
        <v>331</v>
      </c>
      <c r="H219" s="9">
        <f>SUM(H216:H218)</f>
        <v>273</v>
      </c>
      <c r="I219" s="12">
        <f t="shared" si="125"/>
        <v>2.7131147540983607</v>
      </c>
      <c r="J219" s="12">
        <f t="shared" si="126"/>
        <v>2.237704918032787</v>
      </c>
    </row>
    <row r="220" spans="1:10" ht="45" customHeight="1">
      <c r="A220" s="5" t="s">
        <v>25</v>
      </c>
      <c r="B220" s="22" t="s">
        <v>122</v>
      </c>
      <c r="C220" s="99" t="s">
        <v>351</v>
      </c>
      <c r="D220" s="22" t="s">
        <v>185</v>
      </c>
      <c r="E220" s="4" t="s">
        <v>10</v>
      </c>
      <c r="F220" s="87">
        <v>6</v>
      </c>
      <c r="G220" s="87">
        <v>18</v>
      </c>
      <c r="H220" s="87">
        <v>8</v>
      </c>
      <c r="I220" s="29">
        <f t="shared" ref="I220" si="141">G220/F220</f>
        <v>3</v>
      </c>
      <c r="J220" s="29">
        <f t="shared" ref="J220" si="142">H220/F220</f>
        <v>1.3333333333333333</v>
      </c>
    </row>
    <row r="221" spans="1:10" ht="45" customHeight="1">
      <c r="A221" s="5" t="s">
        <v>25</v>
      </c>
      <c r="B221" s="22" t="s">
        <v>98</v>
      </c>
      <c r="C221" s="99" t="s">
        <v>402</v>
      </c>
      <c r="D221" s="95" t="s">
        <v>206</v>
      </c>
      <c r="E221" s="4" t="s">
        <v>10</v>
      </c>
      <c r="F221" s="87">
        <v>19</v>
      </c>
      <c r="G221" s="87">
        <v>470</v>
      </c>
      <c r="H221" s="87"/>
      <c r="I221" s="29">
        <f t="shared" si="125"/>
        <v>24.736842105263158</v>
      </c>
      <c r="J221" s="29">
        <f t="shared" si="126"/>
        <v>0</v>
      </c>
    </row>
    <row r="222" spans="1:10" ht="45" customHeight="1">
      <c r="A222" s="5" t="s">
        <v>25</v>
      </c>
      <c r="B222" s="22" t="s">
        <v>123</v>
      </c>
      <c r="C222" s="99" t="s">
        <v>352</v>
      </c>
      <c r="D222" s="22" t="s">
        <v>186</v>
      </c>
      <c r="E222" s="4" t="s">
        <v>10</v>
      </c>
      <c r="F222" s="87">
        <v>15</v>
      </c>
      <c r="G222" s="87">
        <v>33</v>
      </c>
      <c r="H222" s="87">
        <v>19</v>
      </c>
      <c r="I222" s="29">
        <f t="shared" si="125"/>
        <v>2.2000000000000002</v>
      </c>
      <c r="J222" s="29">
        <f t="shared" si="126"/>
        <v>1.2666666666666666</v>
      </c>
    </row>
    <row r="223" spans="1:10" ht="45" customHeight="1">
      <c r="A223" s="5" t="s">
        <v>25</v>
      </c>
      <c r="B223" s="22" t="s">
        <v>124</v>
      </c>
      <c r="C223" s="99" t="s">
        <v>353</v>
      </c>
      <c r="D223" s="22" t="s">
        <v>188</v>
      </c>
      <c r="E223" s="4" t="s">
        <v>10</v>
      </c>
      <c r="F223" s="87">
        <v>4</v>
      </c>
      <c r="G223" s="87">
        <v>7</v>
      </c>
      <c r="H223" s="87">
        <v>7</v>
      </c>
      <c r="I223" s="29">
        <f t="shared" ref="I223" si="143">G223/F223</f>
        <v>1.75</v>
      </c>
      <c r="J223" s="29">
        <f t="shared" ref="J223" si="144">H223/F223</f>
        <v>1.75</v>
      </c>
    </row>
    <row r="224" spans="1:10" ht="45" customHeight="1">
      <c r="A224" s="1" t="s">
        <v>25</v>
      </c>
      <c r="B224" s="1" t="s">
        <v>31</v>
      </c>
      <c r="C224" s="1"/>
      <c r="D224" s="1" t="s">
        <v>31</v>
      </c>
      <c r="E224" s="1" t="s">
        <v>18</v>
      </c>
      <c r="F224" s="8">
        <f>SUM(F220:F223)</f>
        <v>44</v>
      </c>
      <c r="G224" s="8">
        <f>SUM(G220:G223)</f>
        <v>528</v>
      </c>
      <c r="H224" s="8">
        <f>SUM(H220:H223)</f>
        <v>34</v>
      </c>
      <c r="I224" s="12">
        <f t="shared" si="125"/>
        <v>12</v>
      </c>
      <c r="J224" s="12">
        <f t="shared" si="126"/>
        <v>0.77272727272727271</v>
      </c>
    </row>
    <row r="225" spans="1:10" ht="45" customHeight="1">
      <c r="A225" s="5" t="s">
        <v>26</v>
      </c>
      <c r="B225" s="6" t="s">
        <v>95</v>
      </c>
      <c r="C225" s="98" t="s">
        <v>338</v>
      </c>
      <c r="D225" s="24" t="s">
        <v>196</v>
      </c>
      <c r="E225" s="4" t="s">
        <v>10</v>
      </c>
      <c r="F225" s="87">
        <v>0</v>
      </c>
      <c r="G225" s="87">
        <v>0</v>
      </c>
      <c r="H225" s="87">
        <v>0</v>
      </c>
      <c r="I225" s="29" t="e">
        <f t="shared" ref="I225" si="145">G225/F225</f>
        <v>#DIV/0!</v>
      </c>
      <c r="J225" s="29" t="e">
        <f t="shared" ref="J225" si="146">H225/F225</f>
        <v>#DIV/0!</v>
      </c>
    </row>
    <row r="226" spans="1:10" ht="45" customHeight="1">
      <c r="A226" s="5" t="s">
        <v>26</v>
      </c>
      <c r="B226" s="6" t="s">
        <v>95</v>
      </c>
      <c r="C226" s="98" t="s">
        <v>345</v>
      </c>
      <c r="D226" s="24" t="s">
        <v>221</v>
      </c>
      <c r="E226" s="4" t="s">
        <v>10</v>
      </c>
      <c r="F226" s="90">
        <v>4</v>
      </c>
      <c r="G226" s="90">
        <v>4</v>
      </c>
      <c r="H226" s="87"/>
      <c r="I226" s="29">
        <f t="shared" ref="I226:I227" si="147">G226/F226</f>
        <v>1</v>
      </c>
      <c r="J226" s="29">
        <f t="shared" ref="J226:J227" si="148">H226/F226</f>
        <v>0</v>
      </c>
    </row>
    <row r="227" spans="1:10" ht="45" customHeight="1">
      <c r="A227" s="5" t="s">
        <v>26</v>
      </c>
      <c r="B227" s="6" t="s">
        <v>95</v>
      </c>
      <c r="C227" s="98" t="s">
        <v>347</v>
      </c>
      <c r="D227" s="24" t="s">
        <v>348</v>
      </c>
      <c r="E227" s="4" t="s">
        <v>10</v>
      </c>
      <c r="F227" s="87">
        <v>0</v>
      </c>
      <c r="G227" s="87">
        <v>0</v>
      </c>
      <c r="H227" s="87">
        <v>0</v>
      </c>
      <c r="I227" s="29" t="e">
        <f t="shared" si="147"/>
        <v>#DIV/0!</v>
      </c>
      <c r="J227" s="29" t="e">
        <f t="shared" si="148"/>
        <v>#DIV/0!</v>
      </c>
    </row>
    <row r="228" spans="1:10" ht="45" customHeight="1">
      <c r="A228" s="5" t="s">
        <v>26</v>
      </c>
      <c r="B228" s="6" t="s">
        <v>95</v>
      </c>
      <c r="C228" s="87">
        <v>900542979</v>
      </c>
      <c r="D228" s="24" t="s">
        <v>400</v>
      </c>
      <c r="E228" s="4" t="s">
        <v>10</v>
      </c>
      <c r="F228" s="92">
        <v>24</v>
      </c>
      <c r="G228" s="92">
        <v>160</v>
      </c>
      <c r="H228" s="92">
        <v>136</v>
      </c>
      <c r="I228" s="29">
        <f t="shared" ref="I228" si="149">G228/F228</f>
        <v>6.666666666666667</v>
      </c>
      <c r="J228" s="29">
        <f t="shared" ref="J228" si="150">H228/F228</f>
        <v>5.666666666666667</v>
      </c>
    </row>
    <row r="229" spans="1:10" ht="45" customHeight="1">
      <c r="A229" s="5" t="s">
        <v>26</v>
      </c>
      <c r="B229" s="6" t="s">
        <v>129</v>
      </c>
      <c r="C229" s="97" t="s">
        <v>346</v>
      </c>
      <c r="D229" s="6" t="s">
        <v>195</v>
      </c>
      <c r="E229" s="4" t="s">
        <v>10</v>
      </c>
      <c r="F229" s="92">
        <v>0</v>
      </c>
      <c r="G229" s="92">
        <v>0</v>
      </c>
      <c r="H229" s="92">
        <v>0</v>
      </c>
      <c r="I229" s="29" t="e">
        <f t="shared" ref="I229" si="151">G229/F229</f>
        <v>#DIV/0!</v>
      </c>
      <c r="J229" s="29" t="e">
        <f t="shared" ref="J229" si="152">H229/F229</f>
        <v>#DIV/0!</v>
      </c>
    </row>
    <row r="230" spans="1:10" ht="45" customHeight="1">
      <c r="A230" s="5" t="s">
        <v>26</v>
      </c>
      <c r="B230" s="6" t="s">
        <v>96</v>
      </c>
      <c r="C230" s="98" t="s">
        <v>401</v>
      </c>
      <c r="D230" s="6" t="s">
        <v>216</v>
      </c>
      <c r="E230" s="4" t="s">
        <v>10</v>
      </c>
      <c r="F230" s="87">
        <v>9</v>
      </c>
      <c r="G230" s="87">
        <v>53</v>
      </c>
      <c r="H230" s="87">
        <v>53</v>
      </c>
      <c r="I230" s="29">
        <f t="shared" ref="I230" si="153">G230/F230</f>
        <v>5.8888888888888893</v>
      </c>
      <c r="J230" s="29">
        <f t="shared" ref="J230" si="154">H230/F230</f>
        <v>5.8888888888888893</v>
      </c>
    </row>
    <row r="231" spans="1:10" ht="45" customHeight="1">
      <c r="A231" s="5" t="s">
        <v>26</v>
      </c>
      <c r="B231" s="6" t="s">
        <v>96</v>
      </c>
      <c r="C231" s="99" t="s">
        <v>349</v>
      </c>
      <c r="D231" s="24" t="s">
        <v>193</v>
      </c>
      <c r="E231" s="84" t="s">
        <v>10</v>
      </c>
      <c r="F231" s="87">
        <v>31</v>
      </c>
      <c r="G231" s="87">
        <v>141</v>
      </c>
      <c r="H231" s="87">
        <v>141</v>
      </c>
      <c r="I231" s="29">
        <f t="shared" ref="I231" si="155">G231/F231</f>
        <v>4.5483870967741939</v>
      </c>
      <c r="J231" s="29">
        <f t="shared" ref="J231" si="156">H231/F231</f>
        <v>4.5483870967741939</v>
      </c>
    </row>
    <row r="232" spans="1:10" ht="45" customHeight="1">
      <c r="A232" s="1" t="s">
        <v>26</v>
      </c>
      <c r="B232" s="1" t="s">
        <v>31</v>
      </c>
      <c r="C232" s="1"/>
      <c r="D232" s="1" t="s">
        <v>31</v>
      </c>
      <c r="E232" s="1" t="s">
        <v>18</v>
      </c>
      <c r="F232" s="36">
        <f>SUM(F225:F231)</f>
        <v>68</v>
      </c>
      <c r="G232" s="36">
        <f>SUM(G225:G231)</f>
        <v>358</v>
      </c>
      <c r="H232" s="36">
        <f>SUM(H225:H231)</f>
        <v>330</v>
      </c>
      <c r="I232" s="14">
        <f t="shared" si="125"/>
        <v>5.2647058823529411</v>
      </c>
      <c r="J232" s="14">
        <f t="shared" si="126"/>
        <v>4.8529411764705879</v>
      </c>
    </row>
    <row r="233" spans="1:10" ht="45" customHeight="1">
      <c r="A233" s="1" t="s">
        <v>27</v>
      </c>
      <c r="B233" s="1" t="s">
        <v>31</v>
      </c>
      <c r="C233" s="1"/>
      <c r="D233" s="1" t="s">
        <v>31</v>
      </c>
      <c r="E233" s="1" t="s">
        <v>10</v>
      </c>
      <c r="F233" s="113">
        <f>SUM(F232,F224,F219,F215,F211,F207,F178,F176,F205)</f>
        <v>2149</v>
      </c>
      <c r="G233" s="8">
        <f>SUM(G232,G224,G219,G215,G211,G207,G178,G176,G205)</f>
        <v>8368.1034722000004</v>
      </c>
      <c r="H233" s="36">
        <f>SUM(H232,H224,H219,H215,H211,H207,H178,H176,H205)</f>
        <v>3526</v>
      </c>
      <c r="I233" s="14">
        <f t="shared" si="125"/>
        <v>3.8939522904606796</v>
      </c>
      <c r="J233" s="14">
        <f t="shared" si="126"/>
        <v>1.6407631456491392</v>
      </c>
    </row>
    <row r="234" spans="1:10" ht="45" customHeight="1">
      <c r="A234" s="5" t="s">
        <v>17</v>
      </c>
      <c r="B234" s="37" t="s">
        <v>43</v>
      </c>
      <c r="C234" s="98" t="s">
        <v>410</v>
      </c>
      <c r="D234" s="13" t="s">
        <v>149</v>
      </c>
      <c r="E234" s="5" t="s">
        <v>28</v>
      </c>
      <c r="F234" s="89">
        <v>44</v>
      </c>
      <c r="G234" s="89">
        <v>522</v>
      </c>
      <c r="H234" s="89">
        <v>522</v>
      </c>
      <c r="I234" s="29">
        <f t="shared" si="125"/>
        <v>11.863636363636363</v>
      </c>
      <c r="J234" s="29">
        <f t="shared" si="126"/>
        <v>11.863636363636363</v>
      </c>
    </row>
    <row r="235" spans="1:10" ht="45" customHeight="1">
      <c r="A235" s="5" t="s">
        <v>17</v>
      </c>
      <c r="B235" s="37" t="s">
        <v>103</v>
      </c>
      <c r="C235" s="98" t="s">
        <v>398</v>
      </c>
      <c r="D235" s="13" t="s">
        <v>154</v>
      </c>
      <c r="E235" s="5" t="s">
        <v>28</v>
      </c>
      <c r="F235" s="87">
        <v>4</v>
      </c>
      <c r="G235" s="87">
        <v>8</v>
      </c>
      <c r="H235" s="87">
        <v>4</v>
      </c>
      <c r="I235" s="29">
        <f t="shared" ref="I235:I236" si="157">G235/F235</f>
        <v>2</v>
      </c>
      <c r="J235" s="29">
        <f t="shared" ref="J235:J236" si="158">H235/F235</f>
        <v>1</v>
      </c>
    </row>
    <row r="236" spans="1:10" ht="45" customHeight="1">
      <c r="A236" s="5" t="s">
        <v>17</v>
      </c>
      <c r="B236" s="37" t="s">
        <v>37</v>
      </c>
      <c r="C236" s="99">
        <v>890905154</v>
      </c>
      <c r="D236" s="13" t="s">
        <v>385</v>
      </c>
      <c r="E236" s="5" t="s">
        <v>28</v>
      </c>
      <c r="F236" s="87">
        <v>103</v>
      </c>
      <c r="G236" s="87">
        <v>420</v>
      </c>
      <c r="H236" s="87">
        <v>320</v>
      </c>
      <c r="I236" s="29">
        <f t="shared" si="157"/>
        <v>4.0776699029126213</v>
      </c>
      <c r="J236" s="29">
        <f t="shared" si="158"/>
        <v>3.1067961165048543</v>
      </c>
    </row>
    <row r="237" spans="1:10" ht="45" customHeight="1">
      <c r="A237" s="10" t="s">
        <v>17</v>
      </c>
      <c r="B237" s="37" t="s">
        <v>42</v>
      </c>
      <c r="C237" s="99" t="s">
        <v>409</v>
      </c>
      <c r="D237" s="13" t="s">
        <v>207</v>
      </c>
      <c r="E237" s="5" t="s">
        <v>28</v>
      </c>
      <c r="F237" s="87">
        <v>5</v>
      </c>
      <c r="G237" s="87">
        <v>6</v>
      </c>
      <c r="H237" s="87">
        <v>6</v>
      </c>
      <c r="I237" s="29">
        <f t="shared" si="125"/>
        <v>1.2</v>
      </c>
      <c r="J237" s="29">
        <f t="shared" si="126"/>
        <v>1.2</v>
      </c>
    </row>
    <row r="238" spans="1:10" ht="45" customHeight="1">
      <c r="A238" s="5" t="s">
        <v>17</v>
      </c>
      <c r="B238" s="37" t="s">
        <v>235</v>
      </c>
      <c r="C238" s="99" t="s">
        <v>384</v>
      </c>
      <c r="D238" s="13" t="s">
        <v>313</v>
      </c>
      <c r="E238" s="5" t="s">
        <v>28</v>
      </c>
      <c r="F238" s="87">
        <v>16</v>
      </c>
      <c r="G238" s="87">
        <v>115</v>
      </c>
      <c r="H238" s="87">
        <v>115</v>
      </c>
      <c r="I238" s="29">
        <f t="shared" si="125"/>
        <v>7.1875</v>
      </c>
      <c r="J238" s="29">
        <f t="shared" si="126"/>
        <v>7.1875</v>
      </c>
    </row>
    <row r="239" spans="1:10" ht="45" customHeight="1">
      <c r="A239" s="1" t="s">
        <v>17</v>
      </c>
      <c r="B239" s="1" t="s">
        <v>31</v>
      </c>
      <c r="C239" s="1"/>
      <c r="D239" s="1" t="s">
        <v>31</v>
      </c>
      <c r="E239" s="1" t="s">
        <v>18</v>
      </c>
      <c r="F239" s="8">
        <f>SUM(F234:F238)</f>
        <v>172</v>
      </c>
      <c r="G239" s="8">
        <f>SUM(G234:G238)</f>
        <v>1071</v>
      </c>
      <c r="H239" s="8">
        <f>SUM(H234:H238)</f>
        <v>967</v>
      </c>
      <c r="I239" s="12">
        <f t="shared" ref="I239" si="159">G239/F239</f>
        <v>6.2267441860465116</v>
      </c>
      <c r="J239" s="12">
        <f t="shared" ref="J239" si="160">H239/F239</f>
        <v>5.6220930232558137</v>
      </c>
    </row>
    <row r="240" spans="1:10" ht="45" customHeight="1">
      <c r="A240" s="5" t="s">
        <v>20</v>
      </c>
      <c r="B240" s="24" t="s">
        <v>131</v>
      </c>
      <c r="C240" s="25">
        <v>50420547801</v>
      </c>
      <c r="D240" s="13" t="s">
        <v>199</v>
      </c>
      <c r="E240" s="26" t="s">
        <v>28</v>
      </c>
      <c r="F240" s="16">
        <v>0</v>
      </c>
      <c r="G240" s="16">
        <v>0</v>
      </c>
      <c r="H240" s="16">
        <v>0</v>
      </c>
      <c r="I240" s="32" t="e">
        <f t="shared" ref="I240" si="161">G240/F240</f>
        <v>#DIV/0!</v>
      </c>
      <c r="J240" s="32" t="e">
        <f t="shared" ref="J240" si="162">H240/F240</f>
        <v>#DIV/0!</v>
      </c>
    </row>
    <row r="241" spans="1:10" ht="45" customHeight="1">
      <c r="A241" s="1" t="s">
        <v>20</v>
      </c>
      <c r="B241" s="1" t="s">
        <v>104</v>
      </c>
      <c r="C241" s="1"/>
      <c r="D241" s="1" t="s">
        <v>31</v>
      </c>
      <c r="E241" s="1" t="s">
        <v>31</v>
      </c>
      <c r="F241" s="12">
        <f>SUM(F240)</f>
        <v>0</v>
      </c>
      <c r="G241" s="12">
        <f t="shared" ref="G241:H241" si="163">SUM(G240)</f>
        <v>0</v>
      </c>
      <c r="H241" s="12">
        <f t="shared" si="163"/>
        <v>0</v>
      </c>
      <c r="I241" s="12" t="e">
        <f t="shared" si="125"/>
        <v>#DIV/0!</v>
      </c>
      <c r="J241" s="12" t="e">
        <f t="shared" si="126"/>
        <v>#DIV/0!</v>
      </c>
    </row>
    <row r="242" spans="1:10" ht="45" customHeight="1">
      <c r="A242" s="10" t="s">
        <v>19</v>
      </c>
      <c r="B242" s="41" t="s">
        <v>48</v>
      </c>
      <c r="C242" s="99" t="s">
        <v>389</v>
      </c>
      <c r="D242" s="65" t="s">
        <v>155</v>
      </c>
      <c r="E242" s="48" t="s">
        <v>28</v>
      </c>
      <c r="F242" s="87">
        <v>1</v>
      </c>
      <c r="G242" s="87">
        <v>1</v>
      </c>
      <c r="H242" s="87">
        <v>0</v>
      </c>
      <c r="I242" s="29">
        <f t="shared" si="125"/>
        <v>1</v>
      </c>
      <c r="J242" s="29">
        <f t="shared" si="126"/>
        <v>0</v>
      </c>
    </row>
    <row r="243" spans="1:10" ht="45" customHeight="1">
      <c r="A243" s="10" t="s">
        <v>19</v>
      </c>
      <c r="B243" s="41" t="s">
        <v>110</v>
      </c>
      <c r="C243" s="99" t="s">
        <v>365</v>
      </c>
      <c r="D243" s="65" t="s">
        <v>323</v>
      </c>
      <c r="E243" s="48" t="s">
        <v>28</v>
      </c>
      <c r="F243" s="87">
        <v>4</v>
      </c>
      <c r="G243" s="87">
        <v>0</v>
      </c>
      <c r="H243" s="87"/>
      <c r="I243" s="29">
        <f t="shared" ref="I243:I245" si="164">G243/F243</f>
        <v>0</v>
      </c>
      <c r="J243" s="29">
        <f t="shared" ref="J243:J245" si="165">H243/F243</f>
        <v>0</v>
      </c>
    </row>
    <row r="244" spans="1:10" ht="45" customHeight="1">
      <c r="A244" s="10" t="s">
        <v>19</v>
      </c>
      <c r="B244" s="41" t="s">
        <v>110</v>
      </c>
      <c r="C244" s="99" t="s">
        <v>366</v>
      </c>
      <c r="D244" s="65" t="s">
        <v>324</v>
      </c>
      <c r="E244" s="48" t="s">
        <v>28</v>
      </c>
      <c r="F244" s="87">
        <v>6</v>
      </c>
      <c r="G244" s="87">
        <v>26</v>
      </c>
      <c r="H244" s="87">
        <v>0</v>
      </c>
      <c r="I244" s="29">
        <f t="shared" si="164"/>
        <v>4.333333333333333</v>
      </c>
      <c r="J244" s="29">
        <f t="shared" si="165"/>
        <v>0</v>
      </c>
    </row>
    <row r="245" spans="1:10" ht="45" customHeight="1">
      <c r="A245" s="10" t="s">
        <v>19</v>
      </c>
      <c r="B245" s="41" t="s">
        <v>110</v>
      </c>
      <c r="C245" s="99" t="s">
        <v>406</v>
      </c>
      <c r="D245" s="65" t="s">
        <v>325</v>
      </c>
      <c r="E245" s="48" t="s">
        <v>28</v>
      </c>
      <c r="F245" s="87">
        <v>1</v>
      </c>
      <c r="G245" s="87">
        <v>14</v>
      </c>
      <c r="H245" s="87">
        <v>14</v>
      </c>
      <c r="I245" s="29">
        <f t="shared" si="164"/>
        <v>14</v>
      </c>
      <c r="J245" s="29">
        <f t="shared" si="165"/>
        <v>14</v>
      </c>
    </row>
    <row r="246" spans="1:10" ht="45" customHeight="1">
      <c r="A246" s="10" t="s">
        <v>19</v>
      </c>
      <c r="B246" s="41" t="s">
        <v>110</v>
      </c>
      <c r="C246" s="99" t="s">
        <v>367</v>
      </c>
      <c r="D246" s="65" t="s">
        <v>368</v>
      </c>
      <c r="E246" s="48" t="s">
        <v>28</v>
      </c>
      <c r="F246" s="87">
        <v>122</v>
      </c>
      <c r="G246" s="87">
        <v>1924</v>
      </c>
      <c r="H246" s="87">
        <v>0</v>
      </c>
      <c r="I246" s="29">
        <f t="shared" ref="I246" si="166">G246/F246</f>
        <v>15.770491803278688</v>
      </c>
      <c r="J246" s="29">
        <f t="shared" ref="J246" si="167">H246/F246</f>
        <v>0</v>
      </c>
    </row>
    <row r="247" spans="1:10" ht="45" customHeight="1">
      <c r="A247" s="5" t="s">
        <v>19</v>
      </c>
      <c r="B247" s="53" t="s">
        <v>49</v>
      </c>
      <c r="C247" s="98" t="s">
        <v>371</v>
      </c>
      <c r="D247" s="77" t="s">
        <v>156</v>
      </c>
      <c r="E247" s="48" t="s">
        <v>28</v>
      </c>
      <c r="F247" s="87">
        <v>6</v>
      </c>
      <c r="G247" s="87">
        <v>30</v>
      </c>
      <c r="H247" s="87">
        <v>6</v>
      </c>
      <c r="I247" s="29">
        <f t="shared" si="125"/>
        <v>5</v>
      </c>
      <c r="J247" s="29">
        <f t="shared" si="126"/>
        <v>1</v>
      </c>
    </row>
    <row r="248" spans="1:10" ht="45" customHeight="1">
      <c r="A248" s="5" t="s">
        <v>19</v>
      </c>
      <c r="B248" s="53" t="s">
        <v>50</v>
      </c>
      <c r="C248" s="99" t="s">
        <v>372</v>
      </c>
      <c r="D248" s="77" t="s">
        <v>326</v>
      </c>
      <c r="E248" s="48" t="s">
        <v>28</v>
      </c>
      <c r="F248" s="87">
        <v>3</v>
      </c>
      <c r="G248" s="87">
        <v>36</v>
      </c>
      <c r="H248" s="87">
        <v>0</v>
      </c>
      <c r="I248" s="29">
        <f t="shared" ref="I248:I252" si="168">G248/F248</f>
        <v>12</v>
      </c>
      <c r="J248" s="29">
        <f t="shared" ref="J248:J252" si="169">H248/F248</f>
        <v>0</v>
      </c>
    </row>
    <row r="249" spans="1:10" ht="45" customHeight="1">
      <c r="A249" s="10" t="s">
        <v>19</v>
      </c>
      <c r="B249" s="53" t="s">
        <v>51</v>
      </c>
      <c r="C249" s="99" t="s">
        <v>373</v>
      </c>
      <c r="D249" s="77" t="s">
        <v>327</v>
      </c>
      <c r="E249" s="48" t="s">
        <v>28</v>
      </c>
      <c r="F249" s="87">
        <v>15</v>
      </c>
      <c r="G249" s="87">
        <v>81</v>
      </c>
      <c r="H249" s="87">
        <v>15</v>
      </c>
      <c r="I249" s="29">
        <f t="shared" si="168"/>
        <v>5.4</v>
      </c>
      <c r="J249" s="29">
        <f t="shared" si="169"/>
        <v>1</v>
      </c>
    </row>
    <row r="250" spans="1:10" ht="45" customHeight="1">
      <c r="A250" s="10" t="s">
        <v>19</v>
      </c>
      <c r="B250" s="53" t="s">
        <v>390</v>
      </c>
      <c r="C250" s="99" t="s">
        <v>391</v>
      </c>
      <c r="D250" s="77" t="s">
        <v>392</v>
      </c>
      <c r="E250" s="48" t="s">
        <v>28</v>
      </c>
      <c r="F250" s="87">
        <v>2</v>
      </c>
      <c r="G250" s="87">
        <v>1</v>
      </c>
      <c r="H250" s="87">
        <v>1</v>
      </c>
      <c r="I250" s="29">
        <f t="shared" ref="I250" si="170">G250/F250</f>
        <v>0.5</v>
      </c>
      <c r="J250" s="29">
        <f t="shared" ref="J250" si="171">H250/F250</f>
        <v>0.5</v>
      </c>
    </row>
    <row r="251" spans="1:10" ht="45" customHeight="1">
      <c r="A251" s="10" t="s">
        <v>19</v>
      </c>
      <c r="B251" s="53" t="s">
        <v>105</v>
      </c>
      <c r="C251" s="98" t="s">
        <v>374</v>
      </c>
      <c r="D251" s="65" t="s">
        <v>248</v>
      </c>
      <c r="E251" s="48" t="s">
        <v>28</v>
      </c>
      <c r="F251" s="87">
        <v>10</v>
      </c>
      <c r="G251" s="87">
        <v>16</v>
      </c>
      <c r="H251" s="88">
        <v>16</v>
      </c>
      <c r="I251" s="29">
        <f t="shared" si="168"/>
        <v>1.6</v>
      </c>
      <c r="J251" s="29">
        <f t="shared" si="169"/>
        <v>1.6</v>
      </c>
    </row>
    <row r="252" spans="1:10" ht="45" customHeight="1">
      <c r="A252" s="10" t="s">
        <v>19</v>
      </c>
      <c r="B252" s="53" t="s">
        <v>53</v>
      </c>
      <c r="C252" s="99" t="s">
        <v>375</v>
      </c>
      <c r="D252" s="77" t="s">
        <v>273</v>
      </c>
      <c r="E252" s="48" t="s">
        <v>28</v>
      </c>
      <c r="F252" s="87">
        <v>24</v>
      </c>
      <c r="G252" s="87">
        <v>181.5506944</v>
      </c>
      <c r="H252" s="87">
        <v>0</v>
      </c>
      <c r="I252" s="29">
        <f t="shared" si="168"/>
        <v>7.5646122666666669</v>
      </c>
      <c r="J252" s="29">
        <f t="shared" si="169"/>
        <v>0</v>
      </c>
    </row>
    <row r="253" spans="1:10" ht="45" customHeight="1">
      <c r="A253" s="5" t="s">
        <v>19</v>
      </c>
      <c r="B253" s="53" t="s">
        <v>54</v>
      </c>
      <c r="C253" s="99" t="s">
        <v>393</v>
      </c>
      <c r="D253" s="77" t="s">
        <v>250</v>
      </c>
      <c r="E253" s="48" t="s">
        <v>28</v>
      </c>
      <c r="F253" s="87">
        <v>7</v>
      </c>
      <c r="G253" s="87">
        <v>56</v>
      </c>
      <c r="H253" s="87">
        <v>0</v>
      </c>
      <c r="I253" s="29">
        <f t="shared" si="125"/>
        <v>8</v>
      </c>
      <c r="J253" s="29">
        <f t="shared" si="126"/>
        <v>0</v>
      </c>
    </row>
    <row r="254" spans="1:10" ht="45" customHeight="1">
      <c r="A254" s="10" t="s">
        <v>19</v>
      </c>
      <c r="B254" s="53" t="s">
        <v>55</v>
      </c>
      <c r="C254" s="103">
        <v>890680025</v>
      </c>
      <c r="D254" s="77" t="s">
        <v>163</v>
      </c>
      <c r="E254" s="48" t="s">
        <v>28</v>
      </c>
      <c r="F254" s="87">
        <v>24</v>
      </c>
      <c r="G254" s="87">
        <v>172</v>
      </c>
      <c r="H254" s="87">
        <v>172</v>
      </c>
      <c r="I254" s="29">
        <f t="shared" si="125"/>
        <v>7.166666666666667</v>
      </c>
      <c r="J254" s="29">
        <f t="shared" si="126"/>
        <v>7.166666666666667</v>
      </c>
    </row>
    <row r="255" spans="1:10" ht="45" customHeight="1">
      <c r="A255" s="10" t="s">
        <v>19</v>
      </c>
      <c r="B255" s="53" t="s">
        <v>106</v>
      </c>
      <c r="C255" s="98" t="s">
        <v>376</v>
      </c>
      <c r="D255" s="77" t="s">
        <v>272</v>
      </c>
      <c r="E255" s="48" t="s">
        <v>28</v>
      </c>
      <c r="F255" s="87">
        <v>33</v>
      </c>
      <c r="G255" s="87">
        <v>0</v>
      </c>
      <c r="H255" s="87">
        <v>132</v>
      </c>
      <c r="I255" s="29">
        <f t="shared" si="125"/>
        <v>0</v>
      </c>
      <c r="J255" s="29">
        <f t="shared" si="126"/>
        <v>4</v>
      </c>
    </row>
    <row r="256" spans="1:10" ht="45" customHeight="1">
      <c r="A256" s="10" t="s">
        <v>19</v>
      </c>
      <c r="B256" s="41" t="s">
        <v>57</v>
      </c>
      <c r="C256" s="102" t="s">
        <v>377</v>
      </c>
      <c r="D256" s="77" t="s">
        <v>165</v>
      </c>
      <c r="E256" s="48" t="s">
        <v>28</v>
      </c>
      <c r="F256" s="87">
        <v>320</v>
      </c>
      <c r="G256" s="87">
        <v>3559</v>
      </c>
      <c r="H256" s="87">
        <v>2360</v>
      </c>
      <c r="I256" s="29">
        <f t="shared" si="125"/>
        <v>11.121874999999999</v>
      </c>
      <c r="J256" s="29">
        <f t="shared" si="126"/>
        <v>7.375</v>
      </c>
    </row>
    <row r="257" spans="1:10" ht="45" customHeight="1">
      <c r="A257" s="10" t="s">
        <v>19</v>
      </c>
      <c r="B257" s="53" t="s">
        <v>58</v>
      </c>
      <c r="C257" s="99" t="s">
        <v>394</v>
      </c>
      <c r="D257" s="77" t="s">
        <v>255</v>
      </c>
      <c r="E257" s="48" t="s">
        <v>28</v>
      </c>
      <c r="F257" s="87">
        <v>15</v>
      </c>
      <c r="G257" s="87">
        <v>22</v>
      </c>
      <c r="H257" s="87">
        <v>0</v>
      </c>
      <c r="I257" s="29">
        <f t="shared" si="125"/>
        <v>1.4666666666666666</v>
      </c>
      <c r="J257" s="29">
        <f t="shared" si="126"/>
        <v>0</v>
      </c>
    </row>
    <row r="258" spans="1:10" ht="45" customHeight="1">
      <c r="A258" s="10" t="s">
        <v>19</v>
      </c>
      <c r="B258" s="53" t="s">
        <v>212</v>
      </c>
      <c r="C258" s="98" t="s">
        <v>407</v>
      </c>
      <c r="D258" s="77" t="s">
        <v>315</v>
      </c>
      <c r="E258" s="48" t="s">
        <v>28</v>
      </c>
      <c r="F258" s="92">
        <v>3</v>
      </c>
      <c r="G258" s="92">
        <v>21</v>
      </c>
      <c r="H258" s="92">
        <v>21</v>
      </c>
      <c r="I258" s="29">
        <f t="shared" si="125"/>
        <v>7</v>
      </c>
      <c r="J258" s="29">
        <f t="shared" si="126"/>
        <v>7</v>
      </c>
    </row>
    <row r="259" spans="1:10" ht="45" customHeight="1">
      <c r="A259" s="10" t="s">
        <v>19</v>
      </c>
      <c r="B259" s="41" t="s">
        <v>316</v>
      </c>
      <c r="C259" s="99" t="s">
        <v>395</v>
      </c>
      <c r="D259" s="65" t="s">
        <v>258</v>
      </c>
      <c r="E259" s="48" t="s">
        <v>28</v>
      </c>
      <c r="F259" s="87">
        <v>2</v>
      </c>
      <c r="G259" s="87">
        <v>27</v>
      </c>
      <c r="H259" s="87">
        <v>0</v>
      </c>
      <c r="I259" s="29">
        <f t="shared" si="125"/>
        <v>13.5</v>
      </c>
      <c r="J259" s="29">
        <f t="shared" si="126"/>
        <v>0</v>
      </c>
    </row>
    <row r="260" spans="1:10" ht="45" customHeight="1">
      <c r="A260" s="10" t="s">
        <v>19</v>
      </c>
      <c r="B260" s="41" t="s">
        <v>61</v>
      </c>
      <c r="C260" s="99" t="s">
        <v>396</v>
      </c>
      <c r="D260" s="65" t="s">
        <v>259</v>
      </c>
      <c r="E260" s="48" t="s">
        <v>28</v>
      </c>
      <c r="F260" s="87">
        <v>0</v>
      </c>
      <c r="G260" s="87">
        <v>0</v>
      </c>
      <c r="H260" s="87">
        <v>0</v>
      </c>
      <c r="I260" s="29" t="e">
        <f t="shared" si="125"/>
        <v>#DIV/0!</v>
      </c>
      <c r="J260" s="29" t="e">
        <f t="shared" si="126"/>
        <v>#DIV/0!</v>
      </c>
    </row>
    <row r="261" spans="1:10" ht="45" customHeight="1">
      <c r="A261" s="10" t="s">
        <v>19</v>
      </c>
      <c r="B261" s="53" t="s">
        <v>239</v>
      </c>
      <c r="C261" s="99" t="s">
        <v>408</v>
      </c>
      <c r="D261" s="77" t="s">
        <v>318</v>
      </c>
      <c r="E261" s="48" t="s">
        <v>28</v>
      </c>
      <c r="F261" s="87">
        <v>0</v>
      </c>
      <c r="G261" s="87">
        <v>0</v>
      </c>
      <c r="H261" s="87">
        <v>0</v>
      </c>
      <c r="I261" s="29" t="e">
        <f t="shared" si="125"/>
        <v>#DIV/0!</v>
      </c>
      <c r="J261" s="29" t="e">
        <f t="shared" si="126"/>
        <v>#DIV/0!</v>
      </c>
    </row>
    <row r="262" spans="1:10" ht="45" customHeight="1">
      <c r="A262" s="10" t="s">
        <v>19</v>
      </c>
      <c r="B262" s="53" t="s">
        <v>213</v>
      </c>
      <c r="C262" s="99" t="s">
        <v>378</v>
      </c>
      <c r="D262" s="77" t="s">
        <v>261</v>
      </c>
      <c r="E262" s="48" t="s">
        <v>28</v>
      </c>
      <c r="F262" s="87">
        <v>12</v>
      </c>
      <c r="G262" s="87">
        <v>162</v>
      </c>
      <c r="H262" s="87">
        <v>126</v>
      </c>
      <c r="I262" s="29">
        <f t="shared" si="125"/>
        <v>13.5</v>
      </c>
      <c r="J262" s="29">
        <f t="shared" si="126"/>
        <v>10.5</v>
      </c>
    </row>
    <row r="263" spans="1:10" ht="45" customHeight="1">
      <c r="A263" s="10" t="s">
        <v>19</v>
      </c>
      <c r="B263" s="53" t="s">
        <v>240</v>
      </c>
      <c r="C263" s="98" t="s">
        <v>379</v>
      </c>
      <c r="D263" s="24" t="s">
        <v>266</v>
      </c>
      <c r="E263" s="48" t="s">
        <v>28</v>
      </c>
      <c r="F263" s="87">
        <v>1</v>
      </c>
      <c r="G263" s="87">
        <v>0</v>
      </c>
      <c r="H263" s="87">
        <v>0</v>
      </c>
      <c r="I263" s="29">
        <f t="shared" si="125"/>
        <v>0</v>
      </c>
      <c r="J263" s="29">
        <f t="shared" si="126"/>
        <v>0</v>
      </c>
    </row>
    <row r="264" spans="1:10" ht="45" customHeight="1">
      <c r="A264" s="10" t="s">
        <v>19</v>
      </c>
      <c r="B264" s="6" t="s">
        <v>62</v>
      </c>
      <c r="C264" s="99">
        <v>808002168</v>
      </c>
      <c r="D264" s="63" t="s">
        <v>267</v>
      </c>
      <c r="E264" s="48" t="s">
        <v>28</v>
      </c>
      <c r="F264" s="87">
        <v>0</v>
      </c>
      <c r="G264" s="87">
        <v>0</v>
      </c>
      <c r="H264" s="87">
        <v>0</v>
      </c>
      <c r="I264" s="29" t="e">
        <f t="shared" si="125"/>
        <v>#DIV/0!</v>
      </c>
      <c r="J264" s="29" t="e">
        <f t="shared" si="126"/>
        <v>#DIV/0!</v>
      </c>
    </row>
    <row r="265" spans="1:10" ht="45" customHeight="1">
      <c r="A265" s="5" t="s">
        <v>19</v>
      </c>
      <c r="B265" s="6" t="s">
        <v>63</v>
      </c>
      <c r="C265" s="99" t="s">
        <v>380</v>
      </c>
      <c r="D265" s="63" t="s">
        <v>202</v>
      </c>
      <c r="E265" s="48" t="s">
        <v>28</v>
      </c>
      <c r="F265" s="87">
        <v>12</v>
      </c>
      <c r="G265" s="87">
        <v>53</v>
      </c>
      <c r="H265" s="87">
        <v>40</v>
      </c>
      <c r="I265" s="29">
        <f t="shared" si="125"/>
        <v>4.416666666666667</v>
      </c>
      <c r="J265" s="29">
        <f t="shared" si="126"/>
        <v>3.3333333333333335</v>
      </c>
    </row>
    <row r="266" spans="1:10" ht="45" customHeight="1">
      <c r="A266" s="5" t="s">
        <v>19</v>
      </c>
      <c r="B266" s="46" t="s">
        <v>112</v>
      </c>
      <c r="C266" s="103">
        <v>890680033</v>
      </c>
      <c r="D266" s="63" t="s">
        <v>328</v>
      </c>
      <c r="E266" s="78" t="s">
        <v>11</v>
      </c>
      <c r="F266" s="87">
        <v>0</v>
      </c>
      <c r="G266" s="87">
        <v>0</v>
      </c>
      <c r="H266" s="87">
        <v>0</v>
      </c>
      <c r="I266" s="29" t="e">
        <f t="shared" ref="I266" si="172">G266/F266</f>
        <v>#DIV/0!</v>
      </c>
      <c r="J266" s="29" t="e">
        <f t="shared" ref="J266" si="173">H266/F266</f>
        <v>#DIV/0!</v>
      </c>
    </row>
    <row r="267" spans="1:10" ht="45" customHeight="1">
      <c r="A267" s="5" t="s">
        <v>19</v>
      </c>
      <c r="B267" s="66" t="s">
        <v>68</v>
      </c>
      <c r="C267" s="103">
        <v>899999147</v>
      </c>
      <c r="D267" s="67" t="s">
        <v>274</v>
      </c>
      <c r="E267" s="78" t="s">
        <v>11</v>
      </c>
      <c r="F267" s="87">
        <v>3</v>
      </c>
      <c r="G267" s="87">
        <v>12</v>
      </c>
      <c r="H267" s="87">
        <v>9</v>
      </c>
      <c r="I267" s="29">
        <f t="shared" si="125"/>
        <v>4</v>
      </c>
      <c r="J267" s="29">
        <f t="shared" si="126"/>
        <v>3</v>
      </c>
    </row>
    <row r="268" spans="1:10" ht="45" customHeight="1">
      <c r="A268" s="10" t="s">
        <v>19</v>
      </c>
      <c r="B268" s="53" t="s">
        <v>69</v>
      </c>
      <c r="C268" s="99" t="s">
        <v>382</v>
      </c>
      <c r="D268" s="55" t="s">
        <v>320</v>
      </c>
      <c r="E268" s="48" t="s">
        <v>28</v>
      </c>
      <c r="F268" s="87">
        <v>31</v>
      </c>
      <c r="G268" s="87">
        <v>347</v>
      </c>
      <c r="H268" s="87">
        <v>347</v>
      </c>
      <c r="I268" s="29">
        <f t="shared" si="125"/>
        <v>11.193548387096774</v>
      </c>
      <c r="J268" s="29">
        <f t="shared" si="126"/>
        <v>11.193548387096774</v>
      </c>
    </row>
    <row r="269" spans="1:10" ht="45" customHeight="1">
      <c r="A269" s="10" t="s">
        <v>20</v>
      </c>
      <c r="B269" s="53" t="s">
        <v>113</v>
      </c>
      <c r="C269" s="98" t="s">
        <v>383</v>
      </c>
      <c r="D269" s="55" t="s">
        <v>336</v>
      </c>
      <c r="E269" s="48" t="s">
        <v>28</v>
      </c>
      <c r="F269" s="87">
        <v>0</v>
      </c>
      <c r="G269" s="87">
        <v>0</v>
      </c>
      <c r="H269" s="87">
        <v>10</v>
      </c>
      <c r="I269" s="29" t="e">
        <f t="shared" ref="I269" si="174">G269/F269</f>
        <v>#DIV/0!</v>
      </c>
      <c r="J269" s="29" t="e">
        <f t="shared" ref="J269" si="175">H269/F269</f>
        <v>#DIV/0!</v>
      </c>
    </row>
    <row r="270" spans="1:10" ht="45" customHeight="1">
      <c r="A270" s="1" t="s">
        <v>19</v>
      </c>
      <c r="B270" s="1" t="s">
        <v>31</v>
      </c>
      <c r="C270" s="1"/>
      <c r="D270" s="1" t="s">
        <v>31</v>
      </c>
      <c r="E270" s="1" t="s">
        <v>18</v>
      </c>
      <c r="F270" s="8">
        <f>SUM(F242:F269)</f>
        <v>657</v>
      </c>
      <c r="G270" s="8">
        <f>SUM(G242:G269)</f>
        <v>6741.5506943999999</v>
      </c>
      <c r="H270" s="8">
        <f>SUM(H242:H269)</f>
        <v>3269</v>
      </c>
      <c r="I270" s="12">
        <f t="shared" ref="I270:I315" si="176">G270/F270</f>
        <v>10.261112168036529</v>
      </c>
      <c r="J270" s="12">
        <f t="shared" ref="J270:J315" si="177">H270/F270</f>
        <v>4.9756468797564688</v>
      </c>
    </row>
    <row r="271" spans="1:10" ht="45" customHeight="1">
      <c r="A271" s="10" t="s">
        <v>22</v>
      </c>
      <c r="B271" s="6" t="s">
        <v>71</v>
      </c>
      <c r="C271" s="99" t="s">
        <v>362</v>
      </c>
      <c r="D271" s="13" t="s">
        <v>169</v>
      </c>
      <c r="E271" s="5" t="s">
        <v>28</v>
      </c>
      <c r="F271" s="87">
        <v>15</v>
      </c>
      <c r="G271" s="87">
        <v>27</v>
      </c>
      <c r="H271" s="87"/>
      <c r="I271" s="29">
        <f t="shared" si="176"/>
        <v>1.8</v>
      </c>
      <c r="J271" s="29">
        <f t="shared" si="177"/>
        <v>0</v>
      </c>
    </row>
    <row r="272" spans="1:10" ht="45" customHeight="1">
      <c r="A272" s="5" t="s">
        <v>21</v>
      </c>
      <c r="B272" s="6" t="s">
        <v>71</v>
      </c>
      <c r="C272" s="99">
        <v>901241821</v>
      </c>
      <c r="D272" s="13" t="s">
        <v>227</v>
      </c>
      <c r="E272" s="5" t="s">
        <v>28</v>
      </c>
      <c r="F272" s="87">
        <v>0</v>
      </c>
      <c r="G272" s="87">
        <v>0</v>
      </c>
      <c r="H272" s="87">
        <v>0</v>
      </c>
      <c r="I272" s="29" t="e">
        <f t="shared" si="176"/>
        <v>#DIV/0!</v>
      </c>
      <c r="J272" s="29" t="e">
        <f t="shared" si="177"/>
        <v>#DIV/0!</v>
      </c>
    </row>
    <row r="273" spans="1:10" ht="45" customHeight="1">
      <c r="A273" s="5" t="s">
        <v>21</v>
      </c>
      <c r="B273" s="6" t="s">
        <v>72</v>
      </c>
      <c r="C273" s="99" t="s">
        <v>363</v>
      </c>
      <c r="D273" s="13" t="s">
        <v>170</v>
      </c>
      <c r="E273" s="5" t="s">
        <v>28</v>
      </c>
      <c r="F273" s="87">
        <v>2</v>
      </c>
      <c r="G273" s="87">
        <v>27</v>
      </c>
      <c r="H273" s="87"/>
      <c r="I273" s="29">
        <f t="shared" ref="I273" si="178">G273/F273</f>
        <v>13.5</v>
      </c>
      <c r="J273" s="29">
        <f t="shared" ref="J273" si="179">H273/F273</f>
        <v>0</v>
      </c>
    </row>
    <row r="274" spans="1:10" ht="45" customHeight="1">
      <c r="A274" s="5" t="s">
        <v>21</v>
      </c>
      <c r="B274" s="6" t="s">
        <v>74</v>
      </c>
      <c r="C274" s="99" t="s">
        <v>364</v>
      </c>
      <c r="D274" s="13" t="s">
        <v>171</v>
      </c>
      <c r="E274" s="5" t="s">
        <v>28</v>
      </c>
      <c r="F274" s="87">
        <v>626</v>
      </c>
      <c r="G274" s="87">
        <v>4338</v>
      </c>
      <c r="H274" s="87">
        <v>4349</v>
      </c>
      <c r="I274" s="29">
        <f t="shared" si="176"/>
        <v>6.9297124600638975</v>
      </c>
      <c r="J274" s="29">
        <f t="shared" si="177"/>
        <v>6.9472843450479234</v>
      </c>
    </row>
    <row r="275" spans="1:10" ht="45" customHeight="1">
      <c r="A275" s="1" t="s">
        <v>22</v>
      </c>
      <c r="B275" s="1" t="s">
        <v>31</v>
      </c>
      <c r="C275" s="1"/>
      <c r="D275" s="1" t="s">
        <v>31</v>
      </c>
      <c r="E275" s="1" t="s">
        <v>18</v>
      </c>
      <c r="F275" s="8">
        <f>SUM(F271:F274)</f>
        <v>643</v>
      </c>
      <c r="G275" s="8">
        <f>SUM(G271:G274)</f>
        <v>4392</v>
      </c>
      <c r="H275" s="8">
        <f>SUM(H271:H274)</f>
        <v>4349</v>
      </c>
      <c r="I275" s="12">
        <f t="shared" si="176"/>
        <v>6.8304821150855366</v>
      </c>
      <c r="J275" s="12">
        <f t="shared" si="177"/>
        <v>6.7636080870917574</v>
      </c>
    </row>
    <row r="276" spans="1:10" ht="45" customHeight="1">
      <c r="A276" s="5" t="s">
        <v>23</v>
      </c>
      <c r="B276" s="6" t="s">
        <v>118</v>
      </c>
      <c r="C276" s="99" t="s">
        <v>361</v>
      </c>
      <c r="D276" s="13" t="s">
        <v>180</v>
      </c>
      <c r="E276" s="5" t="s">
        <v>28</v>
      </c>
      <c r="F276" s="87">
        <v>33</v>
      </c>
      <c r="G276" s="87">
        <v>245</v>
      </c>
      <c r="H276" s="87">
        <v>11</v>
      </c>
      <c r="I276" s="29">
        <f t="shared" si="176"/>
        <v>7.4242424242424239</v>
      </c>
      <c r="J276" s="29">
        <f t="shared" si="177"/>
        <v>0.33333333333333331</v>
      </c>
    </row>
    <row r="277" spans="1:10" ht="45" customHeight="1">
      <c r="A277" s="5" t="s">
        <v>23</v>
      </c>
      <c r="B277" s="6" t="s">
        <v>97</v>
      </c>
      <c r="C277" s="99" t="s">
        <v>360</v>
      </c>
      <c r="D277" s="13" t="s">
        <v>405</v>
      </c>
      <c r="E277" s="5" t="s">
        <v>28</v>
      </c>
      <c r="F277" s="90">
        <v>128</v>
      </c>
      <c r="G277" s="90">
        <v>754</v>
      </c>
      <c r="H277" s="94"/>
      <c r="I277" s="29">
        <f t="shared" ref="I277" si="180">G277/F277</f>
        <v>5.890625</v>
      </c>
      <c r="J277" s="29">
        <f t="shared" ref="J277" si="181">H277/F277</f>
        <v>0</v>
      </c>
    </row>
    <row r="278" spans="1:10" ht="45" customHeight="1">
      <c r="A278" s="5" t="s">
        <v>23</v>
      </c>
      <c r="B278" s="6" t="s">
        <v>79</v>
      </c>
      <c r="C278" s="99" t="s">
        <v>358</v>
      </c>
      <c r="D278" s="13" t="s">
        <v>204</v>
      </c>
      <c r="E278" s="5" t="s">
        <v>28</v>
      </c>
      <c r="F278" s="87">
        <v>583</v>
      </c>
      <c r="G278" s="87">
        <v>7623</v>
      </c>
      <c r="H278" s="87">
        <v>1215</v>
      </c>
      <c r="I278" s="29">
        <f t="shared" ref="I278" si="182">G278/F278</f>
        <v>13.075471698113208</v>
      </c>
      <c r="J278" s="29">
        <f t="shared" ref="J278" si="183">H278/F278</f>
        <v>2.0840480274442537</v>
      </c>
    </row>
    <row r="279" spans="1:10" ht="45" customHeight="1">
      <c r="A279" s="1" t="s">
        <v>23</v>
      </c>
      <c r="B279" s="1" t="s">
        <v>31</v>
      </c>
      <c r="C279" s="1"/>
      <c r="D279" s="1" t="s">
        <v>31</v>
      </c>
      <c r="E279" s="1" t="s">
        <v>18</v>
      </c>
      <c r="F279" s="8">
        <f>SUM(F276:F278)</f>
        <v>744</v>
      </c>
      <c r="G279" s="8">
        <f>SUM(G276:G278)</f>
        <v>8622</v>
      </c>
      <c r="H279" s="8">
        <f>SUM(H276:H278)</f>
        <v>1226</v>
      </c>
      <c r="I279" s="12">
        <f t="shared" si="176"/>
        <v>11.588709677419354</v>
      </c>
      <c r="J279" s="12">
        <f t="shared" si="177"/>
        <v>1.6478494623655915</v>
      </c>
    </row>
    <row r="280" spans="1:10" ht="45" customHeight="1">
      <c r="A280" s="5" t="s">
        <v>24</v>
      </c>
      <c r="B280" s="46" t="s">
        <v>132</v>
      </c>
      <c r="C280" s="99" t="s">
        <v>404</v>
      </c>
      <c r="D280" s="56" t="s">
        <v>205</v>
      </c>
      <c r="E280" s="47" t="s">
        <v>28</v>
      </c>
      <c r="F280" s="87">
        <v>2</v>
      </c>
      <c r="G280" s="87">
        <v>11</v>
      </c>
      <c r="H280" s="46"/>
      <c r="I280" s="29">
        <f t="shared" si="176"/>
        <v>5.5</v>
      </c>
      <c r="J280" s="29">
        <f t="shared" si="177"/>
        <v>0</v>
      </c>
    </row>
    <row r="281" spans="1:10" ht="45" customHeight="1">
      <c r="A281" s="5" t="s">
        <v>24</v>
      </c>
      <c r="B281" s="41" t="s">
        <v>82</v>
      </c>
      <c r="C281" s="99" t="s">
        <v>354</v>
      </c>
      <c r="D281" s="56" t="s">
        <v>403</v>
      </c>
      <c r="E281" s="47" t="s">
        <v>28</v>
      </c>
      <c r="F281" s="87">
        <v>3</v>
      </c>
      <c r="G281" s="87"/>
      <c r="H281" s="46"/>
      <c r="I281" s="29">
        <f t="shared" ref="I281" si="184">G281/F281</f>
        <v>0</v>
      </c>
      <c r="J281" s="29">
        <f t="shared" ref="J281" si="185">H281/F281</f>
        <v>0</v>
      </c>
    </row>
    <row r="282" spans="1:10" ht="45" customHeight="1">
      <c r="A282" s="5" t="s">
        <v>24</v>
      </c>
      <c r="B282" s="41" t="s">
        <v>119</v>
      </c>
      <c r="C282" s="99" t="s">
        <v>355</v>
      </c>
      <c r="D282" s="24" t="s">
        <v>228</v>
      </c>
      <c r="E282" s="48" t="s">
        <v>28</v>
      </c>
      <c r="F282" s="87">
        <v>241</v>
      </c>
      <c r="G282" s="87">
        <v>1295</v>
      </c>
      <c r="H282" s="87">
        <v>650</v>
      </c>
      <c r="I282" s="29">
        <f t="shared" ref="I282" si="186">G282/F282</f>
        <v>5.3734439834024892</v>
      </c>
      <c r="J282" s="29">
        <f t="shared" ref="J282" si="187">H282/F282</f>
        <v>2.6970954356846475</v>
      </c>
    </row>
    <row r="283" spans="1:10" ht="45" customHeight="1">
      <c r="A283" s="1" t="s">
        <v>24</v>
      </c>
      <c r="B283" s="1" t="s">
        <v>31</v>
      </c>
      <c r="C283" s="1"/>
      <c r="D283" s="1" t="s">
        <v>31</v>
      </c>
      <c r="E283" s="1" t="s">
        <v>18</v>
      </c>
      <c r="F283" s="8">
        <f>SUM(F280:F282)</f>
        <v>246</v>
      </c>
      <c r="G283" s="8">
        <f>SUM(G280:G282)</f>
        <v>1306</v>
      </c>
      <c r="H283" s="8">
        <f>SUM(H280:H282)</f>
        <v>650</v>
      </c>
      <c r="I283" s="12">
        <f t="shared" si="176"/>
        <v>5.308943089430894</v>
      </c>
      <c r="J283" s="12">
        <f t="shared" si="177"/>
        <v>2.6422764227642275</v>
      </c>
    </row>
    <row r="284" spans="1:10" ht="45" customHeight="1">
      <c r="A284" s="5" t="s">
        <v>25</v>
      </c>
      <c r="B284" s="6" t="s">
        <v>87</v>
      </c>
      <c r="C284" s="99" t="s">
        <v>350</v>
      </c>
      <c r="D284" s="13" t="s">
        <v>184</v>
      </c>
      <c r="E284" s="5" t="s">
        <v>28</v>
      </c>
      <c r="F284" s="87">
        <v>50</v>
      </c>
      <c r="G284" s="87">
        <v>174</v>
      </c>
      <c r="H284" s="87">
        <v>168</v>
      </c>
      <c r="I284" s="29">
        <f t="shared" si="176"/>
        <v>3.48</v>
      </c>
      <c r="J284" s="29">
        <f t="shared" si="177"/>
        <v>3.36</v>
      </c>
    </row>
    <row r="285" spans="1:10" ht="45" customHeight="1">
      <c r="A285" s="5" t="s">
        <v>25</v>
      </c>
      <c r="B285" s="6" t="s">
        <v>122</v>
      </c>
      <c r="C285" s="99" t="s">
        <v>351</v>
      </c>
      <c r="D285" s="13" t="s">
        <v>185</v>
      </c>
      <c r="E285" s="5" t="s">
        <v>28</v>
      </c>
      <c r="F285" s="87">
        <v>13</v>
      </c>
      <c r="G285" s="87">
        <v>100</v>
      </c>
      <c r="H285" s="87">
        <v>9</v>
      </c>
      <c r="I285" s="29">
        <f t="shared" ref="I285" si="188">G285/F285</f>
        <v>7.6923076923076925</v>
      </c>
      <c r="J285" s="29">
        <f t="shared" ref="J285" si="189">H285/F285</f>
        <v>0.69230769230769229</v>
      </c>
    </row>
    <row r="286" spans="1:10" ht="45" customHeight="1">
      <c r="A286" s="5" t="s">
        <v>25</v>
      </c>
      <c r="B286" s="6" t="s">
        <v>98</v>
      </c>
      <c r="C286" s="99" t="s">
        <v>402</v>
      </c>
      <c r="D286" s="13" t="s">
        <v>206</v>
      </c>
      <c r="E286" s="5" t="s">
        <v>28</v>
      </c>
      <c r="F286" s="87">
        <v>14</v>
      </c>
      <c r="G286" s="87">
        <v>206</v>
      </c>
      <c r="H286" s="87"/>
      <c r="I286" s="29">
        <f t="shared" ref="I286:I289" si="190">G286/F286</f>
        <v>14.714285714285714</v>
      </c>
      <c r="J286" s="29">
        <f t="shared" ref="J286:J289" si="191">H286/F286</f>
        <v>0</v>
      </c>
    </row>
    <row r="287" spans="1:10" ht="45" customHeight="1">
      <c r="A287" s="5" t="s">
        <v>25</v>
      </c>
      <c r="B287" s="6" t="s">
        <v>98</v>
      </c>
      <c r="C287" s="97">
        <v>901223046</v>
      </c>
      <c r="D287" s="13" t="s">
        <v>208</v>
      </c>
      <c r="E287" s="5" t="s">
        <v>28</v>
      </c>
      <c r="F287" s="87">
        <v>7</v>
      </c>
      <c r="G287" s="87">
        <v>36</v>
      </c>
      <c r="H287" s="87">
        <v>36</v>
      </c>
      <c r="I287" s="29">
        <f t="shared" ref="I287:I288" si="192">G287/F287</f>
        <v>5.1428571428571432</v>
      </c>
      <c r="J287" s="29">
        <f t="shared" ref="J287:J288" si="193">H287/F287</f>
        <v>5.1428571428571432</v>
      </c>
    </row>
    <row r="288" spans="1:10" ht="45" customHeight="1">
      <c r="A288" s="5" t="s">
        <v>25</v>
      </c>
      <c r="B288" s="6" t="s">
        <v>123</v>
      </c>
      <c r="C288" s="99" t="s">
        <v>352</v>
      </c>
      <c r="D288" s="13" t="s">
        <v>186</v>
      </c>
      <c r="E288" s="5" t="s">
        <v>28</v>
      </c>
      <c r="F288" s="87">
        <v>43</v>
      </c>
      <c r="G288" s="87">
        <v>341</v>
      </c>
      <c r="H288" s="87">
        <v>268</v>
      </c>
      <c r="I288" s="29">
        <f t="shared" si="192"/>
        <v>7.9302325581395348</v>
      </c>
      <c r="J288" s="29">
        <f t="shared" si="193"/>
        <v>6.2325581395348841</v>
      </c>
    </row>
    <row r="289" spans="1:10" ht="45" customHeight="1">
      <c r="A289" s="5" t="s">
        <v>25</v>
      </c>
      <c r="B289" s="6" t="s">
        <v>124</v>
      </c>
      <c r="C289" s="99" t="s">
        <v>353</v>
      </c>
      <c r="D289" s="21" t="s">
        <v>188</v>
      </c>
      <c r="E289" s="5" t="s">
        <v>28</v>
      </c>
      <c r="F289" s="87">
        <v>7</v>
      </c>
      <c r="G289" s="87">
        <v>22</v>
      </c>
      <c r="H289" s="87">
        <v>22</v>
      </c>
      <c r="I289" s="29">
        <f t="shared" si="190"/>
        <v>3.1428571428571428</v>
      </c>
      <c r="J289" s="29">
        <f t="shared" si="191"/>
        <v>3.1428571428571428</v>
      </c>
    </row>
    <row r="290" spans="1:10" ht="45" customHeight="1">
      <c r="A290" s="1" t="s">
        <v>25</v>
      </c>
      <c r="B290" s="1" t="s">
        <v>31</v>
      </c>
      <c r="C290" s="1"/>
      <c r="D290" s="1" t="s">
        <v>31</v>
      </c>
      <c r="E290" s="1" t="s">
        <v>18</v>
      </c>
      <c r="F290" s="8">
        <f>SUM(F284:F289)</f>
        <v>134</v>
      </c>
      <c r="G290" s="8">
        <f>SUM(G284:G289)</f>
        <v>879</v>
      </c>
      <c r="H290" s="8">
        <f>SUM(H284:H289)</f>
        <v>503</v>
      </c>
      <c r="I290" s="12">
        <f t="shared" si="176"/>
        <v>6.5597014925373136</v>
      </c>
      <c r="J290" s="12">
        <f t="shared" si="177"/>
        <v>3.7537313432835822</v>
      </c>
    </row>
    <row r="291" spans="1:10" ht="45" customHeight="1">
      <c r="A291" s="5" t="s">
        <v>26</v>
      </c>
      <c r="B291" s="6" t="s">
        <v>95</v>
      </c>
      <c r="C291" s="98" t="s">
        <v>345</v>
      </c>
      <c r="D291" s="6" t="s">
        <v>221</v>
      </c>
      <c r="E291" s="5" t="s">
        <v>28</v>
      </c>
      <c r="F291" s="90">
        <v>5</v>
      </c>
      <c r="G291" s="90">
        <v>5</v>
      </c>
      <c r="H291" s="87"/>
      <c r="I291" s="29">
        <f t="shared" ref="I291" si="194">G291/F291</f>
        <v>1</v>
      </c>
      <c r="J291" s="29">
        <f t="shared" ref="J291" si="195">H291/F291</f>
        <v>0</v>
      </c>
    </row>
    <row r="292" spans="1:10" ht="45" customHeight="1">
      <c r="A292" s="5" t="s">
        <v>26</v>
      </c>
      <c r="B292" s="6" t="s">
        <v>95</v>
      </c>
      <c r="C292" s="98" t="s">
        <v>338</v>
      </c>
      <c r="D292" s="6" t="s">
        <v>329</v>
      </c>
      <c r="E292" s="5" t="s">
        <v>28</v>
      </c>
      <c r="F292" s="87">
        <v>0</v>
      </c>
      <c r="G292" s="87">
        <v>0</v>
      </c>
      <c r="H292" s="87">
        <v>0</v>
      </c>
      <c r="I292" s="29" t="e">
        <f t="shared" ref="I292:I296" si="196">G292/F292</f>
        <v>#DIV/0!</v>
      </c>
      <c r="J292" s="29" t="e">
        <f t="shared" ref="J292:J296" si="197">H292/F292</f>
        <v>#DIV/0!</v>
      </c>
    </row>
    <row r="293" spans="1:10" ht="45" customHeight="1">
      <c r="A293" s="5" t="s">
        <v>26</v>
      </c>
      <c r="B293" s="6" t="s">
        <v>95</v>
      </c>
      <c r="C293" s="98" t="s">
        <v>347</v>
      </c>
      <c r="D293" s="6" t="s">
        <v>348</v>
      </c>
      <c r="E293" s="5" t="s">
        <v>28</v>
      </c>
      <c r="F293" s="87">
        <v>0</v>
      </c>
      <c r="G293" s="87">
        <v>0</v>
      </c>
      <c r="H293" s="87">
        <v>0</v>
      </c>
      <c r="I293" s="29" t="e">
        <f t="shared" ref="I293:I295" si="198">G293/F293</f>
        <v>#DIV/0!</v>
      </c>
      <c r="J293" s="29" t="e">
        <f t="shared" ref="J293:J295" si="199">H293/F293</f>
        <v>#DIV/0!</v>
      </c>
    </row>
    <row r="294" spans="1:10" ht="45" customHeight="1">
      <c r="A294" s="5" t="s">
        <v>26</v>
      </c>
      <c r="B294" s="6" t="s">
        <v>95</v>
      </c>
      <c r="C294" s="87">
        <v>900542979</v>
      </c>
      <c r="D294" s="6" t="s">
        <v>400</v>
      </c>
      <c r="E294" s="5" t="s">
        <v>28</v>
      </c>
      <c r="F294" s="92">
        <v>136</v>
      </c>
      <c r="G294" s="92">
        <v>934</v>
      </c>
      <c r="H294" s="92">
        <v>790</v>
      </c>
      <c r="I294" s="29">
        <f t="shared" si="198"/>
        <v>6.867647058823529</v>
      </c>
      <c r="J294" s="29">
        <f t="shared" si="199"/>
        <v>5.8088235294117645</v>
      </c>
    </row>
    <row r="295" spans="1:10" ht="45" customHeight="1">
      <c r="A295" s="5" t="s">
        <v>26</v>
      </c>
      <c r="B295" s="6" t="s">
        <v>129</v>
      </c>
      <c r="C295" s="97" t="s">
        <v>346</v>
      </c>
      <c r="D295" s="6" t="s">
        <v>229</v>
      </c>
      <c r="E295" s="5" t="s">
        <v>28</v>
      </c>
      <c r="F295" s="92">
        <v>0</v>
      </c>
      <c r="G295" s="92">
        <v>0</v>
      </c>
      <c r="H295" s="92">
        <v>0</v>
      </c>
      <c r="I295" s="29" t="e">
        <f t="shared" si="198"/>
        <v>#DIV/0!</v>
      </c>
      <c r="J295" s="29" t="e">
        <f t="shared" si="199"/>
        <v>#DIV/0!</v>
      </c>
    </row>
    <row r="296" spans="1:10" ht="45" customHeight="1">
      <c r="A296" s="5" t="s">
        <v>26</v>
      </c>
      <c r="B296" s="6" t="s">
        <v>96</v>
      </c>
      <c r="C296" s="99" t="s">
        <v>399</v>
      </c>
      <c r="D296" s="6" t="s">
        <v>192</v>
      </c>
      <c r="E296" s="5" t="s">
        <v>28</v>
      </c>
      <c r="F296" s="89">
        <v>54</v>
      </c>
      <c r="G296" s="89">
        <v>54</v>
      </c>
      <c r="H296" s="89">
        <v>54</v>
      </c>
      <c r="I296" s="29">
        <f t="shared" si="196"/>
        <v>1</v>
      </c>
      <c r="J296" s="29">
        <f t="shared" si="197"/>
        <v>1</v>
      </c>
    </row>
    <row r="297" spans="1:10" ht="45" customHeight="1">
      <c r="A297" s="5" t="s">
        <v>26</v>
      </c>
      <c r="B297" s="6" t="s">
        <v>96</v>
      </c>
      <c r="C297" s="98" t="s">
        <v>401</v>
      </c>
      <c r="D297" s="6" t="s">
        <v>216</v>
      </c>
      <c r="E297" s="5" t="s">
        <v>28</v>
      </c>
      <c r="F297" s="87">
        <v>10</v>
      </c>
      <c r="G297" s="87">
        <v>36</v>
      </c>
      <c r="H297" s="87">
        <v>36</v>
      </c>
      <c r="I297" s="29">
        <f t="shared" ref="I297:I298" si="200">G297/F297</f>
        <v>3.6</v>
      </c>
      <c r="J297" s="29">
        <f t="shared" ref="J297:J298" si="201">H297/F297</f>
        <v>3.6</v>
      </c>
    </row>
    <row r="298" spans="1:10" ht="45" customHeight="1">
      <c r="A298" s="5" t="s">
        <v>26</v>
      </c>
      <c r="B298" s="6" t="s">
        <v>96</v>
      </c>
      <c r="C298" s="99" t="s">
        <v>349</v>
      </c>
      <c r="D298" s="6" t="s">
        <v>193</v>
      </c>
      <c r="E298" s="5" t="s">
        <v>28</v>
      </c>
      <c r="F298" s="87">
        <v>4</v>
      </c>
      <c r="G298" s="87">
        <v>25</v>
      </c>
      <c r="H298" s="87">
        <v>24</v>
      </c>
      <c r="I298" s="29">
        <f t="shared" si="200"/>
        <v>6.25</v>
      </c>
      <c r="J298" s="29">
        <f t="shared" si="201"/>
        <v>6</v>
      </c>
    </row>
    <row r="299" spans="1:10" ht="45" customHeight="1">
      <c r="A299" s="1" t="s">
        <v>26</v>
      </c>
      <c r="B299" s="1" t="s">
        <v>31</v>
      </c>
      <c r="C299" s="1"/>
      <c r="D299" s="1" t="s">
        <v>31</v>
      </c>
      <c r="E299" s="1" t="s">
        <v>18</v>
      </c>
      <c r="F299" s="36">
        <f>SUM(F291:F298)</f>
        <v>209</v>
      </c>
      <c r="G299" s="36">
        <f>SUM(G291:G298)</f>
        <v>1054</v>
      </c>
      <c r="H299" s="36">
        <f>SUM(H291:H298)</f>
        <v>904</v>
      </c>
      <c r="I299" s="14">
        <f t="shared" si="176"/>
        <v>5.0430622009569381</v>
      </c>
      <c r="J299" s="14">
        <f t="shared" si="177"/>
        <v>4.3253588516746415</v>
      </c>
    </row>
    <row r="300" spans="1:10" ht="45" customHeight="1">
      <c r="A300" s="1" t="s">
        <v>27</v>
      </c>
      <c r="B300" s="1" t="s">
        <v>31</v>
      </c>
      <c r="C300" s="1"/>
      <c r="D300" s="1" t="s">
        <v>31</v>
      </c>
      <c r="E300" s="1" t="s">
        <v>28</v>
      </c>
      <c r="F300" s="36">
        <f>SUM(F299,F290,F283,F279,F275,F270,F241,F239)</f>
        <v>2805</v>
      </c>
      <c r="G300" s="36">
        <f>SUM(G299,G290,G283,G279,G275,G270,G241,G239)</f>
        <v>24065.550694400001</v>
      </c>
      <c r="H300" s="36">
        <f>SUM(H299,H290,H283,H279,H275,H270,H241,H239)</f>
        <v>11868</v>
      </c>
      <c r="I300" s="14">
        <f t="shared" si="176"/>
        <v>8.5795189641354721</v>
      </c>
      <c r="J300" s="14">
        <f t="shared" si="177"/>
        <v>4.2310160427807491</v>
      </c>
    </row>
    <row r="301" spans="1:10" ht="45" customHeight="1">
      <c r="A301" s="5" t="s">
        <v>17</v>
      </c>
      <c r="B301" s="13" t="s">
        <v>103</v>
      </c>
      <c r="C301" s="98" t="s">
        <v>398</v>
      </c>
      <c r="D301" s="13" t="s">
        <v>154</v>
      </c>
      <c r="E301" s="34" t="s">
        <v>29</v>
      </c>
      <c r="F301" s="87">
        <v>1</v>
      </c>
      <c r="G301" s="87">
        <v>2</v>
      </c>
      <c r="H301" s="87">
        <v>1</v>
      </c>
      <c r="I301" s="22">
        <f>G301/F301</f>
        <v>2</v>
      </c>
      <c r="J301" s="22">
        <f t="shared" ref="J301" si="202">H301/F301</f>
        <v>1</v>
      </c>
    </row>
    <row r="302" spans="1:10" ht="45" customHeight="1">
      <c r="A302" s="5" t="s">
        <v>17</v>
      </c>
      <c r="B302" s="13" t="s">
        <v>235</v>
      </c>
      <c r="C302" s="99" t="s">
        <v>384</v>
      </c>
      <c r="D302" s="79" t="s">
        <v>330</v>
      </c>
      <c r="E302" s="34" t="s">
        <v>29</v>
      </c>
      <c r="F302" s="87">
        <v>1</v>
      </c>
      <c r="G302" s="87">
        <v>4</v>
      </c>
      <c r="H302" s="87">
        <v>4</v>
      </c>
      <c r="I302" s="22">
        <f>G302/F302</f>
        <v>4</v>
      </c>
      <c r="J302" s="22">
        <f t="shared" ref="J302" si="203">H302/F302</f>
        <v>4</v>
      </c>
    </row>
    <row r="303" spans="1:10" ht="45" customHeight="1">
      <c r="A303" s="1" t="s">
        <v>17</v>
      </c>
      <c r="B303" s="1" t="s">
        <v>31</v>
      </c>
      <c r="C303" s="1"/>
      <c r="D303" s="1" t="s">
        <v>31</v>
      </c>
      <c r="E303" s="1" t="s">
        <v>18</v>
      </c>
      <c r="F303" s="8">
        <f>SUM(F301:F302)</f>
        <v>2</v>
      </c>
      <c r="G303" s="8">
        <f>SUM(G301:G302)</f>
        <v>6</v>
      </c>
      <c r="H303" s="8">
        <f>SUM(H301:H302)</f>
        <v>5</v>
      </c>
      <c r="I303" s="12">
        <f t="shared" ref="I303" si="204">G303/F303</f>
        <v>3</v>
      </c>
      <c r="J303" s="12">
        <f t="shared" ref="J303" si="205">H303/F303</f>
        <v>2.5</v>
      </c>
    </row>
    <row r="304" spans="1:10" ht="45" customHeight="1">
      <c r="A304" s="5" t="s">
        <v>20</v>
      </c>
      <c r="B304" s="24" t="s">
        <v>131</v>
      </c>
      <c r="C304" s="25">
        <v>56790458201</v>
      </c>
      <c r="D304" s="24" t="s">
        <v>199</v>
      </c>
      <c r="E304" s="26" t="s">
        <v>29</v>
      </c>
      <c r="F304" s="16"/>
      <c r="G304" s="16"/>
      <c r="H304" s="16"/>
      <c r="I304" s="20" t="e">
        <f t="shared" ref="I304" si="206">G304/F304</f>
        <v>#DIV/0!</v>
      </c>
      <c r="J304" s="20" t="e">
        <f t="shared" si="177"/>
        <v>#DIV/0!</v>
      </c>
    </row>
    <row r="305" spans="1:10" ht="45" customHeight="1">
      <c r="A305" s="1" t="s">
        <v>20</v>
      </c>
      <c r="B305" s="1" t="s">
        <v>31</v>
      </c>
      <c r="C305" s="1"/>
      <c r="D305" s="1" t="s">
        <v>31</v>
      </c>
      <c r="E305" s="1" t="s">
        <v>18</v>
      </c>
      <c r="F305" s="9">
        <f>SUM(F304)</f>
        <v>0</v>
      </c>
      <c r="G305" s="9">
        <f t="shared" ref="G305:H305" si="207">SUM(G304)</f>
        <v>0</v>
      </c>
      <c r="H305" s="9">
        <f t="shared" si="207"/>
        <v>0</v>
      </c>
      <c r="I305" s="12" t="e">
        <f t="shared" si="176"/>
        <v>#DIV/0!</v>
      </c>
      <c r="J305" s="12" t="e">
        <f t="shared" si="177"/>
        <v>#DIV/0!</v>
      </c>
    </row>
    <row r="306" spans="1:10" ht="45" customHeight="1">
      <c r="A306" s="10" t="s">
        <v>19</v>
      </c>
      <c r="B306" s="54" t="s">
        <v>48</v>
      </c>
      <c r="C306" s="99" t="s">
        <v>389</v>
      </c>
      <c r="D306" s="51" t="s">
        <v>155</v>
      </c>
      <c r="E306" s="47" t="s">
        <v>29</v>
      </c>
      <c r="F306" s="87">
        <v>10</v>
      </c>
      <c r="G306" s="87">
        <v>10</v>
      </c>
      <c r="H306" s="87">
        <v>7</v>
      </c>
      <c r="I306" s="29">
        <f t="shared" si="176"/>
        <v>1</v>
      </c>
      <c r="J306" s="29">
        <f t="shared" si="177"/>
        <v>0.7</v>
      </c>
    </row>
    <row r="307" spans="1:10" ht="45" customHeight="1">
      <c r="A307" s="10" t="s">
        <v>19</v>
      </c>
      <c r="B307" s="53" t="s">
        <v>110</v>
      </c>
      <c r="C307" s="99" t="s">
        <v>365</v>
      </c>
      <c r="D307" s="52" t="s">
        <v>323</v>
      </c>
      <c r="E307" s="47" t="s">
        <v>29</v>
      </c>
      <c r="F307" s="87">
        <v>3</v>
      </c>
      <c r="G307" s="87">
        <v>0</v>
      </c>
      <c r="H307" s="87"/>
      <c r="I307" s="29">
        <f t="shared" ref="I307:I308" si="208">G307/F307</f>
        <v>0</v>
      </c>
      <c r="J307" s="29">
        <f t="shared" ref="J307:J308" si="209">H307/F307</f>
        <v>0</v>
      </c>
    </row>
    <row r="308" spans="1:10" ht="45" customHeight="1">
      <c r="A308" s="10" t="s">
        <v>19</v>
      </c>
      <c r="B308" s="53" t="s">
        <v>110</v>
      </c>
      <c r="C308" s="99" t="s">
        <v>388</v>
      </c>
      <c r="D308" s="52" t="s">
        <v>331</v>
      </c>
      <c r="E308" s="47" t="s">
        <v>29</v>
      </c>
      <c r="F308" s="87">
        <v>1</v>
      </c>
      <c r="G308" s="87">
        <v>6</v>
      </c>
      <c r="H308" s="87">
        <v>6</v>
      </c>
      <c r="I308" s="29">
        <f t="shared" si="208"/>
        <v>6</v>
      </c>
      <c r="J308" s="29">
        <f t="shared" si="209"/>
        <v>6</v>
      </c>
    </row>
    <row r="309" spans="1:10" ht="45" customHeight="1">
      <c r="A309" s="5" t="s">
        <v>19</v>
      </c>
      <c r="B309" s="53" t="s">
        <v>49</v>
      </c>
      <c r="C309" s="98" t="s">
        <v>371</v>
      </c>
      <c r="D309" s="53" t="s">
        <v>156</v>
      </c>
      <c r="E309" s="60" t="s">
        <v>29</v>
      </c>
      <c r="F309" s="87">
        <v>0</v>
      </c>
      <c r="G309" s="87">
        <v>0</v>
      </c>
      <c r="H309" s="87">
        <v>0</v>
      </c>
      <c r="I309" s="29" t="e">
        <f t="shared" si="176"/>
        <v>#DIV/0!</v>
      </c>
      <c r="J309" s="29" t="e">
        <f t="shared" si="177"/>
        <v>#DIV/0!</v>
      </c>
    </row>
    <row r="310" spans="1:10" ht="45" customHeight="1">
      <c r="A310" s="5" t="s">
        <v>19</v>
      </c>
      <c r="B310" s="41" t="s">
        <v>50</v>
      </c>
      <c r="C310" s="99" t="s">
        <v>372</v>
      </c>
      <c r="D310" s="42" t="s">
        <v>326</v>
      </c>
      <c r="E310" s="47" t="s">
        <v>29</v>
      </c>
      <c r="F310" s="87">
        <v>2</v>
      </c>
      <c r="G310" s="87">
        <v>1</v>
      </c>
      <c r="H310" s="87">
        <v>0</v>
      </c>
      <c r="I310" s="29">
        <f t="shared" ref="I310:I311" si="210">G310/F310</f>
        <v>0.5</v>
      </c>
      <c r="J310" s="29">
        <f t="shared" ref="J310:J311" si="211">H310/F310</f>
        <v>0</v>
      </c>
    </row>
    <row r="311" spans="1:10" ht="45" customHeight="1">
      <c r="A311" s="5" t="s">
        <v>19</v>
      </c>
      <c r="B311" s="53" t="s">
        <v>51</v>
      </c>
      <c r="C311" s="99" t="s">
        <v>373</v>
      </c>
      <c r="D311" s="53" t="s">
        <v>158</v>
      </c>
      <c r="E311" s="48" t="s">
        <v>29</v>
      </c>
      <c r="F311" s="87">
        <v>0</v>
      </c>
      <c r="G311" s="87">
        <v>0</v>
      </c>
      <c r="H311" s="87">
        <v>0</v>
      </c>
      <c r="I311" s="29" t="e">
        <f t="shared" si="210"/>
        <v>#DIV/0!</v>
      </c>
      <c r="J311" s="29" t="e">
        <f t="shared" si="211"/>
        <v>#DIV/0!</v>
      </c>
    </row>
    <row r="312" spans="1:10" ht="45" customHeight="1">
      <c r="A312" s="5" t="s">
        <v>19</v>
      </c>
      <c r="B312" s="53" t="s">
        <v>390</v>
      </c>
      <c r="C312" s="99" t="s">
        <v>391</v>
      </c>
      <c r="D312" s="53" t="s">
        <v>392</v>
      </c>
      <c r="E312" s="48" t="s">
        <v>29</v>
      </c>
      <c r="F312" s="87">
        <v>0</v>
      </c>
      <c r="G312" s="87">
        <v>0</v>
      </c>
      <c r="H312" s="87">
        <v>0</v>
      </c>
      <c r="I312" s="29" t="e">
        <f t="shared" ref="I312" si="212">G312/F312</f>
        <v>#DIV/0!</v>
      </c>
      <c r="J312" s="29" t="e">
        <f t="shared" ref="J312" si="213">H312/F312</f>
        <v>#DIV/0!</v>
      </c>
    </row>
    <row r="313" spans="1:10" ht="45" customHeight="1">
      <c r="A313" s="5" t="s">
        <v>19</v>
      </c>
      <c r="B313" s="53" t="s">
        <v>105</v>
      </c>
      <c r="C313" s="98" t="s">
        <v>374</v>
      </c>
      <c r="D313" s="53" t="s">
        <v>248</v>
      </c>
      <c r="E313" s="48" t="s">
        <v>29</v>
      </c>
      <c r="F313" s="87">
        <v>30</v>
      </c>
      <c r="G313" s="87">
        <v>51</v>
      </c>
      <c r="H313" s="88">
        <v>51</v>
      </c>
      <c r="I313" s="29">
        <f t="shared" si="176"/>
        <v>1.7</v>
      </c>
      <c r="J313" s="29">
        <f t="shared" si="177"/>
        <v>1.7</v>
      </c>
    </row>
    <row r="314" spans="1:10" ht="45" customHeight="1">
      <c r="A314" s="5" t="s">
        <v>19</v>
      </c>
      <c r="B314" s="53" t="s">
        <v>53</v>
      </c>
      <c r="C314" s="99" t="s">
        <v>375</v>
      </c>
      <c r="D314" s="52" t="s">
        <v>273</v>
      </c>
      <c r="E314" s="48" t="s">
        <v>29</v>
      </c>
      <c r="F314" s="87">
        <v>19</v>
      </c>
      <c r="G314" s="87">
        <v>133.4590278</v>
      </c>
      <c r="H314" s="87">
        <v>0</v>
      </c>
      <c r="I314" s="29">
        <f t="shared" ref="I314" si="214">G314/F314</f>
        <v>7.024159357894737</v>
      </c>
      <c r="J314" s="29">
        <f t="shared" ref="J314" si="215">H314/F314</f>
        <v>0</v>
      </c>
    </row>
    <row r="315" spans="1:10" ht="45" customHeight="1">
      <c r="A315" s="5" t="s">
        <v>19</v>
      </c>
      <c r="B315" s="53" t="s">
        <v>54</v>
      </c>
      <c r="C315" s="99" t="s">
        <v>393</v>
      </c>
      <c r="D315" s="53" t="s">
        <v>250</v>
      </c>
      <c r="E315" s="48" t="s">
        <v>29</v>
      </c>
      <c r="F315" s="87">
        <v>2</v>
      </c>
      <c r="G315" s="87">
        <v>6</v>
      </c>
      <c r="H315" s="87">
        <v>0</v>
      </c>
      <c r="I315" s="29">
        <f t="shared" si="176"/>
        <v>3</v>
      </c>
      <c r="J315" s="29">
        <f t="shared" si="177"/>
        <v>0</v>
      </c>
    </row>
    <row r="316" spans="1:10" ht="45" customHeight="1">
      <c r="A316" s="5" t="s">
        <v>19</v>
      </c>
      <c r="B316" s="53" t="s">
        <v>55</v>
      </c>
      <c r="C316" s="103">
        <v>890680025</v>
      </c>
      <c r="D316" s="42" t="s">
        <v>163</v>
      </c>
      <c r="E316" s="48" t="s">
        <v>29</v>
      </c>
      <c r="F316" s="87"/>
      <c r="G316" s="87"/>
      <c r="H316" s="87"/>
      <c r="I316" s="29" t="e">
        <f t="shared" ref="I316:I321" si="216">G316/F316</f>
        <v>#DIV/0!</v>
      </c>
      <c r="J316" s="29" t="e">
        <f t="shared" ref="J316:J321" si="217">H316/F316</f>
        <v>#DIV/0!</v>
      </c>
    </row>
    <row r="317" spans="1:10" ht="45" customHeight="1">
      <c r="A317" s="5" t="s">
        <v>19</v>
      </c>
      <c r="B317" s="53" t="s">
        <v>55</v>
      </c>
      <c r="C317" s="103">
        <v>890680025</v>
      </c>
      <c r="D317" s="53" t="s">
        <v>332</v>
      </c>
      <c r="E317" s="48" t="s">
        <v>29</v>
      </c>
      <c r="F317" s="87">
        <v>7</v>
      </c>
      <c r="G317" s="87">
        <v>32</v>
      </c>
      <c r="H317" s="87">
        <v>9</v>
      </c>
      <c r="I317" s="29">
        <f t="shared" si="216"/>
        <v>4.5714285714285712</v>
      </c>
      <c r="J317" s="29">
        <f t="shared" si="217"/>
        <v>1.2857142857142858</v>
      </c>
    </row>
    <row r="318" spans="1:10" ht="45" customHeight="1">
      <c r="A318" s="5" t="s">
        <v>19</v>
      </c>
      <c r="B318" s="53" t="s">
        <v>106</v>
      </c>
      <c r="C318" s="98" t="s">
        <v>376</v>
      </c>
      <c r="D318" s="52" t="s">
        <v>272</v>
      </c>
      <c r="E318" s="48" t="s">
        <v>29</v>
      </c>
      <c r="F318" s="87">
        <v>45</v>
      </c>
      <c r="G318" s="87">
        <v>89</v>
      </c>
      <c r="H318" s="87">
        <v>180</v>
      </c>
      <c r="I318" s="29">
        <f t="shared" si="216"/>
        <v>1.9777777777777779</v>
      </c>
      <c r="J318" s="29">
        <f t="shared" si="217"/>
        <v>4</v>
      </c>
    </row>
    <row r="319" spans="1:10" ht="45" customHeight="1">
      <c r="A319" s="5" t="s">
        <v>19</v>
      </c>
      <c r="B319" s="53" t="s">
        <v>57</v>
      </c>
      <c r="C319" s="102" t="s">
        <v>377</v>
      </c>
      <c r="D319" s="75" t="s">
        <v>254</v>
      </c>
      <c r="E319" s="48" t="s">
        <v>29</v>
      </c>
      <c r="F319" s="87">
        <v>325</v>
      </c>
      <c r="G319" s="87">
        <v>771</v>
      </c>
      <c r="H319" s="87">
        <v>1635</v>
      </c>
      <c r="I319" s="29">
        <f t="shared" si="216"/>
        <v>2.3723076923076922</v>
      </c>
      <c r="J319" s="29">
        <f t="shared" si="217"/>
        <v>5.0307692307692307</v>
      </c>
    </row>
    <row r="320" spans="1:10" ht="45" customHeight="1">
      <c r="A320" s="5" t="s">
        <v>19</v>
      </c>
      <c r="B320" s="53" t="s">
        <v>58</v>
      </c>
      <c r="C320" s="99" t="s">
        <v>394</v>
      </c>
      <c r="D320" s="75" t="s">
        <v>255</v>
      </c>
      <c r="E320" s="48" t="s">
        <v>29</v>
      </c>
      <c r="F320" s="87">
        <v>11</v>
      </c>
      <c r="G320" s="87">
        <v>11</v>
      </c>
      <c r="H320" s="87">
        <v>0</v>
      </c>
      <c r="I320" s="29">
        <f t="shared" si="216"/>
        <v>1</v>
      </c>
      <c r="J320" s="29">
        <f t="shared" si="217"/>
        <v>0</v>
      </c>
    </row>
    <row r="321" spans="1:10" ht="45" customHeight="1">
      <c r="A321" s="5" t="s">
        <v>19</v>
      </c>
      <c r="B321" s="53" t="s">
        <v>316</v>
      </c>
      <c r="C321" s="99" t="s">
        <v>395</v>
      </c>
      <c r="D321" s="52" t="s">
        <v>258</v>
      </c>
      <c r="E321" s="48" t="s">
        <v>29</v>
      </c>
      <c r="F321" s="87">
        <v>1</v>
      </c>
      <c r="G321" s="87">
        <v>1</v>
      </c>
      <c r="H321" s="87">
        <v>0</v>
      </c>
      <c r="I321" s="29">
        <f t="shared" si="216"/>
        <v>1</v>
      </c>
      <c r="J321" s="29">
        <f t="shared" si="217"/>
        <v>0</v>
      </c>
    </row>
    <row r="322" spans="1:10" ht="45" customHeight="1">
      <c r="A322" s="5" t="s">
        <v>19</v>
      </c>
      <c r="B322" s="53" t="s">
        <v>61</v>
      </c>
      <c r="C322" s="99" t="s">
        <v>396</v>
      </c>
      <c r="D322" s="53" t="s">
        <v>259</v>
      </c>
      <c r="E322" s="48" t="s">
        <v>29</v>
      </c>
      <c r="F322" s="87">
        <v>1</v>
      </c>
      <c r="G322" s="87">
        <v>1</v>
      </c>
      <c r="H322" s="87">
        <v>1</v>
      </c>
      <c r="I322" s="29">
        <f t="shared" ref="I322:I326" si="218">G322/F322</f>
        <v>1</v>
      </c>
      <c r="J322" s="29">
        <f t="shared" ref="J322:J326" si="219">H322/F322</f>
        <v>1</v>
      </c>
    </row>
    <row r="323" spans="1:10" ht="45" customHeight="1">
      <c r="A323" s="5" t="s">
        <v>19</v>
      </c>
      <c r="B323" s="53" t="s">
        <v>213</v>
      </c>
      <c r="C323" s="99" t="s">
        <v>378</v>
      </c>
      <c r="D323" s="53" t="s">
        <v>261</v>
      </c>
      <c r="E323" s="50" t="s">
        <v>29</v>
      </c>
      <c r="F323" s="87">
        <v>2</v>
      </c>
      <c r="G323" s="87">
        <v>9</v>
      </c>
      <c r="H323" s="87">
        <v>6</v>
      </c>
      <c r="I323" s="29">
        <f t="shared" si="218"/>
        <v>4.5</v>
      </c>
      <c r="J323" s="29">
        <f t="shared" si="219"/>
        <v>3</v>
      </c>
    </row>
    <row r="324" spans="1:10" ht="45" customHeight="1">
      <c r="A324" s="5" t="s">
        <v>19</v>
      </c>
      <c r="B324" s="53" t="s">
        <v>240</v>
      </c>
      <c r="C324" s="98" t="s">
        <v>379</v>
      </c>
      <c r="D324" s="75" t="s">
        <v>266</v>
      </c>
      <c r="E324" s="48" t="s">
        <v>29</v>
      </c>
      <c r="F324" s="87">
        <v>0</v>
      </c>
      <c r="G324" s="87">
        <v>0</v>
      </c>
      <c r="H324" s="87">
        <v>0</v>
      </c>
      <c r="I324" s="29" t="e">
        <f t="shared" si="218"/>
        <v>#DIV/0!</v>
      </c>
      <c r="J324" s="29" t="e">
        <f t="shared" si="219"/>
        <v>#DIV/0!</v>
      </c>
    </row>
    <row r="325" spans="1:10" ht="45" customHeight="1">
      <c r="A325" s="5" t="s">
        <v>19</v>
      </c>
      <c r="B325" s="53" t="s">
        <v>62</v>
      </c>
      <c r="C325" s="99">
        <v>808002168</v>
      </c>
      <c r="D325" s="53" t="s">
        <v>267</v>
      </c>
      <c r="E325" s="48" t="s">
        <v>29</v>
      </c>
      <c r="F325" s="87">
        <v>0</v>
      </c>
      <c r="G325" s="87">
        <v>0</v>
      </c>
      <c r="H325" s="87">
        <v>0</v>
      </c>
      <c r="I325" s="29" t="e">
        <f t="shared" si="218"/>
        <v>#DIV/0!</v>
      </c>
      <c r="J325" s="29" t="e">
        <f t="shared" si="219"/>
        <v>#DIV/0!</v>
      </c>
    </row>
    <row r="326" spans="1:10" ht="45" customHeight="1">
      <c r="A326" s="5" t="s">
        <v>19</v>
      </c>
      <c r="B326" s="6" t="s">
        <v>63</v>
      </c>
      <c r="C326" s="99" t="s">
        <v>380</v>
      </c>
      <c r="D326" s="46" t="s">
        <v>202</v>
      </c>
      <c r="E326" s="48" t="s">
        <v>29</v>
      </c>
      <c r="F326" s="87">
        <v>19</v>
      </c>
      <c r="G326" s="87">
        <v>52</v>
      </c>
      <c r="H326" s="87">
        <v>42</v>
      </c>
      <c r="I326" s="29">
        <f t="shared" si="218"/>
        <v>2.736842105263158</v>
      </c>
      <c r="J326" s="29">
        <f t="shared" si="219"/>
        <v>2.2105263157894739</v>
      </c>
    </row>
    <row r="327" spans="1:10" ht="45" customHeight="1">
      <c r="A327" s="5" t="s">
        <v>19</v>
      </c>
      <c r="B327" s="53" t="s">
        <v>68</v>
      </c>
      <c r="C327" s="103">
        <v>899999147</v>
      </c>
      <c r="D327" s="40" t="s">
        <v>333</v>
      </c>
      <c r="E327" s="48" t="s">
        <v>29</v>
      </c>
      <c r="F327" s="87">
        <v>3</v>
      </c>
      <c r="G327" s="87">
        <v>16</v>
      </c>
      <c r="H327" s="87">
        <v>13</v>
      </c>
      <c r="I327" s="29">
        <f t="shared" ref="I327:I330" si="220">G327/F327</f>
        <v>5.333333333333333</v>
      </c>
      <c r="J327" s="29">
        <f t="shared" ref="J327:J330" si="221">H327/F327</f>
        <v>4.333333333333333</v>
      </c>
    </row>
    <row r="328" spans="1:10" ht="45" customHeight="1">
      <c r="A328" s="5" t="s">
        <v>19</v>
      </c>
      <c r="B328" s="53" t="s">
        <v>68</v>
      </c>
      <c r="C328" s="99" t="s">
        <v>397</v>
      </c>
      <c r="D328" s="56" t="s">
        <v>203</v>
      </c>
      <c r="E328" s="48" t="s">
        <v>29</v>
      </c>
      <c r="F328" s="87">
        <v>0</v>
      </c>
      <c r="G328" s="87">
        <v>0</v>
      </c>
      <c r="H328" s="87">
        <v>0</v>
      </c>
      <c r="I328" s="29" t="e">
        <f t="shared" si="220"/>
        <v>#DIV/0!</v>
      </c>
      <c r="J328" s="29" t="e">
        <f t="shared" si="221"/>
        <v>#DIV/0!</v>
      </c>
    </row>
    <row r="329" spans="1:10" ht="45" customHeight="1">
      <c r="A329" s="5" t="s">
        <v>19</v>
      </c>
      <c r="B329" s="6" t="s">
        <v>69</v>
      </c>
      <c r="C329" s="99" t="s">
        <v>382</v>
      </c>
      <c r="D329" s="46" t="s">
        <v>320</v>
      </c>
      <c r="E329" s="48" t="s">
        <v>29</v>
      </c>
      <c r="F329" s="87">
        <v>0</v>
      </c>
      <c r="G329" s="87">
        <v>0</v>
      </c>
      <c r="H329" s="87">
        <v>0</v>
      </c>
      <c r="I329" s="29" t="e">
        <f t="shared" si="220"/>
        <v>#DIV/0!</v>
      </c>
      <c r="J329" s="29" t="e">
        <f t="shared" si="221"/>
        <v>#DIV/0!</v>
      </c>
    </row>
    <row r="330" spans="1:10" ht="45" customHeight="1">
      <c r="A330" s="5" t="s">
        <v>19</v>
      </c>
      <c r="B330" s="41" t="s">
        <v>242</v>
      </c>
      <c r="C330" s="99" t="s">
        <v>396</v>
      </c>
      <c r="D330" s="43" t="s">
        <v>259</v>
      </c>
      <c r="E330" s="48" t="s">
        <v>29</v>
      </c>
      <c r="F330" s="87">
        <v>5</v>
      </c>
      <c r="G330" s="87">
        <v>15</v>
      </c>
      <c r="H330" s="87">
        <v>10</v>
      </c>
      <c r="I330" s="29">
        <f t="shared" si="220"/>
        <v>3</v>
      </c>
      <c r="J330" s="29">
        <f t="shared" si="221"/>
        <v>2</v>
      </c>
    </row>
    <row r="331" spans="1:10" ht="45" customHeight="1">
      <c r="A331" s="1" t="s">
        <v>19</v>
      </c>
      <c r="B331" s="1" t="s">
        <v>31</v>
      </c>
      <c r="C331" s="1"/>
      <c r="D331" s="1" t="s">
        <v>31</v>
      </c>
      <c r="E331" s="1" t="s">
        <v>18</v>
      </c>
      <c r="F331" s="8">
        <f>SUM(F306:F330)</f>
        <v>486</v>
      </c>
      <c r="G331" s="8">
        <f>SUM(G306:G330)</f>
        <v>1204.4590278000001</v>
      </c>
      <c r="H331" s="8">
        <f>SUM(H306:H330)</f>
        <v>1960</v>
      </c>
      <c r="I331" s="12">
        <f t="shared" ref="I331:I371" si="222">G331/F331</f>
        <v>2.4783107567901235</v>
      </c>
      <c r="J331" s="12">
        <f t="shared" ref="J331:J371" si="223">H331/F331</f>
        <v>4.0329218106995883</v>
      </c>
    </row>
    <row r="332" spans="1:10" ht="45" customHeight="1">
      <c r="A332" s="5" t="s">
        <v>22</v>
      </c>
      <c r="B332" s="6" t="s">
        <v>71</v>
      </c>
      <c r="C332" s="99" t="s">
        <v>362</v>
      </c>
      <c r="D332" s="13" t="s">
        <v>169</v>
      </c>
      <c r="E332" s="5" t="s">
        <v>29</v>
      </c>
      <c r="F332" s="87">
        <v>3</v>
      </c>
      <c r="G332" s="87">
        <v>6</v>
      </c>
      <c r="H332" s="87"/>
      <c r="I332" s="32">
        <f t="shared" si="222"/>
        <v>2</v>
      </c>
      <c r="J332" s="32">
        <f t="shared" si="223"/>
        <v>0</v>
      </c>
    </row>
    <row r="333" spans="1:10" ht="45" customHeight="1">
      <c r="A333" s="5" t="s">
        <v>22</v>
      </c>
      <c r="B333" s="6" t="s">
        <v>72</v>
      </c>
      <c r="C333" s="99" t="s">
        <v>363</v>
      </c>
      <c r="D333" s="13" t="s">
        <v>170</v>
      </c>
      <c r="E333" s="5" t="s">
        <v>29</v>
      </c>
      <c r="F333" s="87">
        <v>1</v>
      </c>
      <c r="G333" s="87">
        <v>9</v>
      </c>
      <c r="H333" s="87"/>
      <c r="I333" s="32">
        <f t="shared" si="222"/>
        <v>9</v>
      </c>
      <c r="J333" s="32">
        <f t="shared" si="223"/>
        <v>0</v>
      </c>
    </row>
    <row r="334" spans="1:10" ht="45" customHeight="1">
      <c r="A334" s="5" t="s">
        <v>22</v>
      </c>
      <c r="B334" s="6" t="s">
        <v>74</v>
      </c>
      <c r="C334" s="99" t="s">
        <v>364</v>
      </c>
      <c r="D334" s="6" t="s">
        <v>171</v>
      </c>
      <c r="E334" s="5" t="s">
        <v>29</v>
      </c>
      <c r="F334" s="87">
        <v>124</v>
      </c>
      <c r="G334" s="87">
        <v>581</v>
      </c>
      <c r="H334" s="87">
        <v>581</v>
      </c>
      <c r="I334" s="32">
        <f t="shared" si="222"/>
        <v>4.685483870967742</v>
      </c>
      <c r="J334" s="32">
        <f t="shared" si="223"/>
        <v>4.685483870967742</v>
      </c>
    </row>
    <row r="335" spans="1:10" ht="45" customHeight="1">
      <c r="A335" s="1" t="s">
        <v>22</v>
      </c>
      <c r="B335" s="1" t="s">
        <v>31</v>
      </c>
      <c r="C335" s="1"/>
      <c r="D335" s="1" t="s">
        <v>31</v>
      </c>
      <c r="E335" s="1" t="s">
        <v>18</v>
      </c>
      <c r="F335" s="8">
        <f>SUM(F332:F334)</f>
        <v>128</v>
      </c>
      <c r="G335" s="8">
        <f t="shared" ref="G335:H335" si="224">SUM(G332:G334)</f>
        <v>596</v>
      </c>
      <c r="H335" s="8">
        <f t="shared" si="224"/>
        <v>581</v>
      </c>
      <c r="I335" s="12">
        <f t="shared" ref="I335" si="225">G335/F335</f>
        <v>4.65625</v>
      </c>
      <c r="J335" s="12">
        <f t="shared" ref="J335" si="226">H335/F335</f>
        <v>4.5390625</v>
      </c>
    </row>
    <row r="336" spans="1:10" ht="45" customHeight="1">
      <c r="A336" s="5" t="s">
        <v>23</v>
      </c>
      <c r="B336" s="6" t="s">
        <v>118</v>
      </c>
      <c r="C336" s="99" t="s">
        <v>361</v>
      </c>
      <c r="D336" s="6" t="s">
        <v>180</v>
      </c>
      <c r="E336" s="5" t="s">
        <v>29</v>
      </c>
      <c r="F336" s="87">
        <v>55</v>
      </c>
      <c r="G336" s="87">
        <v>494</v>
      </c>
      <c r="H336" s="87">
        <v>24</v>
      </c>
      <c r="I336" s="20">
        <f t="shared" si="222"/>
        <v>8.9818181818181824</v>
      </c>
      <c r="J336" s="22">
        <f t="shared" si="223"/>
        <v>0.43636363636363634</v>
      </c>
    </row>
    <row r="337" spans="1:10" ht="45" customHeight="1">
      <c r="A337" s="5" t="s">
        <v>23</v>
      </c>
      <c r="B337" s="6" t="s">
        <v>97</v>
      </c>
      <c r="C337" s="99" t="s">
        <v>360</v>
      </c>
      <c r="D337" s="6" t="s">
        <v>357</v>
      </c>
      <c r="E337" s="5" t="s">
        <v>29</v>
      </c>
      <c r="F337" s="90">
        <v>96</v>
      </c>
      <c r="G337" s="90">
        <v>145</v>
      </c>
      <c r="H337" s="87"/>
      <c r="I337" s="20">
        <f t="shared" ref="I337:I338" si="227">G337/F337</f>
        <v>1.5104166666666667</v>
      </c>
      <c r="J337" s="22">
        <f t="shared" ref="J337:J338" si="228">H337/F337</f>
        <v>0</v>
      </c>
    </row>
    <row r="338" spans="1:10" ht="45" customHeight="1">
      <c r="A338" s="5" t="s">
        <v>23</v>
      </c>
      <c r="B338" s="6" t="s">
        <v>79</v>
      </c>
      <c r="C338" s="99" t="s">
        <v>358</v>
      </c>
      <c r="D338" s="6" t="s">
        <v>204</v>
      </c>
      <c r="E338" s="5" t="s">
        <v>29</v>
      </c>
      <c r="F338" s="87">
        <v>334</v>
      </c>
      <c r="G338" s="87">
        <v>1374</v>
      </c>
      <c r="H338" s="87">
        <v>262</v>
      </c>
      <c r="I338" s="20">
        <f t="shared" si="227"/>
        <v>4.11377245508982</v>
      </c>
      <c r="J338" s="22">
        <f t="shared" si="228"/>
        <v>0.78443113772455086</v>
      </c>
    </row>
    <row r="339" spans="1:10" ht="45" customHeight="1">
      <c r="A339" s="1" t="s">
        <v>23</v>
      </c>
      <c r="B339" s="1" t="s">
        <v>31</v>
      </c>
      <c r="C339" s="1"/>
      <c r="D339" s="1" t="s">
        <v>31</v>
      </c>
      <c r="E339" s="1" t="s">
        <v>18</v>
      </c>
      <c r="F339" s="8">
        <f>SUM(F336:F338)</f>
        <v>485</v>
      </c>
      <c r="G339" s="8">
        <f>SUM(G336:G338)</f>
        <v>2013</v>
      </c>
      <c r="H339" s="8">
        <f>SUM(H336:H338)</f>
        <v>286</v>
      </c>
      <c r="I339" s="12">
        <f t="shared" si="222"/>
        <v>4.1505154639175261</v>
      </c>
      <c r="J339" s="12">
        <f t="shared" si="223"/>
        <v>0.58969072164948455</v>
      </c>
    </row>
    <row r="340" spans="1:10" ht="45" customHeight="1">
      <c r="A340" s="5" t="s">
        <v>24</v>
      </c>
      <c r="B340" s="68" t="s">
        <v>82</v>
      </c>
      <c r="C340" s="99" t="s">
        <v>354</v>
      </c>
      <c r="D340" s="85" t="s">
        <v>387</v>
      </c>
      <c r="E340" s="5" t="s">
        <v>29</v>
      </c>
      <c r="F340" s="87">
        <v>5</v>
      </c>
      <c r="G340" s="87"/>
      <c r="H340" s="87"/>
      <c r="I340" s="20">
        <f t="shared" ref="I340" si="229">G340/F340</f>
        <v>0</v>
      </c>
      <c r="J340" s="29">
        <f t="shared" ref="J340" si="230">H340/F340</f>
        <v>0</v>
      </c>
    </row>
    <row r="341" spans="1:10" ht="45" customHeight="1">
      <c r="A341" s="5" t="s">
        <v>24</v>
      </c>
      <c r="B341" s="68" t="s">
        <v>119</v>
      </c>
      <c r="C341" s="99" t="s">
        <v>355</v>
      </c>
      <c r="D341" s="85" t="s">
        <v>228</v>
      </c>
      <c r="E341" s="5" t="s">
        <v>29</v>
      </c>
      <c r="F341" s="87">
        <v>79</v>
      </c>
      <c r="G341" s="87">
        <v>535</v>
      </c>
      <c r="H341" s="87">
        <v>182</v>
      </c>
      <c r="I341" s="20">
        <f t="shared" ref="I341" si="231">G341/F341</f>
        <v>6.7721518987341769</v>
      </c>
      <c r="J341" s="29">
        <f t="shared" ref="J341" si="232">H341/F341</f>
        <v>2.3037974683544302</v>
      </c>
    </row>
    <row r="342" spans="1:10" ht="45" customHeight="1">
      <c r="A342" s="1" t="s">
        <v>24</v>
      </c>
      <c r="B342" s="1" t="s">
        <v>31</v>
      </c>
      <c r="C342" s="1"/>
      <c r="D342" s="1" t="s">
        <v>31</v>
      </c>
      <c r="E342" s="1" t="s">
        <v>18</v>
      </c>
      <c r="F342" s="8">
        <f>SUM(F340:F341)</f>
        <v>84</v>
      </c>
      <c r="G342" s="8">
        <f>SUM(G340:G341)</f>
        <v>535</v>
      </c>
      <c r="H342" s="8">
        <f>SUM(H340:H341)</f>
        <v>182</v>
      </c>
      <c r="I342" s="12">
        <f t="shared" si="222"/>
        <v>6.3690476190476186</v>
      </c>
      <c r="J342" s="12">
        <f t="shared" si="223"/>
        <v>2.1666666666666665</v>
      </c>
    </row>
    <row r="343" spans="1:10" ht="45" customHeight="1">
      <c r="A343" s="5" t="s">
        <v>25</v>
      </c>
      <c r="B343" s="6" t="s">
        <v>87</v>
      </c>
      <c r="C343" s="99" t="s">
        <v>350</v>
      </c>
      <c r="D343" s="6" t="s">
        <v>184</v>
      </c>
      <c r="E343" s="5" t="s">
        <v>29</v>
      </c>
      <c r="F343" s="87">
        <v>35</v>
      </c>
      <c r="G343" s="87">
        <v>334</v>
      </c>
      <c r="H343" s="87">
        <v>236</v>
      </c>
      <c r="I343" s="20">
        <f t="shared" si="222"/>
        <v>9.5428571428571427</v>
      </c>
      <c r="J343" s="29">
        <f t="shared" si="223"/>
        <v>6.7428571428571429</v>
      </c>
    </row>
    <row r="344" spans="1:10" ht="45" customHeight="1">
      <c r="A344" s="5" t="s">
        <v>25</v>
      </c>
      <c r="B344" s="6" t="s">
        <v>122</v>
      </c>
      <c r="C344" s="99" t="s">
        <v>351</v>
      </c>
      <c r="D344" s="6" t="s">
        <v>185</v>
      </c>
      <c r="E344" s="5" t="s">
        <v>29</v>
      </c>
      <c r="F344" s="87">
        <v>2</v>
      </c>
      <c r="G344" s="87">
        <v>6</v>
      </c>
      <c r="H344" s="87">
        <v>1</v>
      </c>
      <c r="I344" s="20">
        <f t="shared" si="222"/>
        <v>3</v>
      </c>
      <c r="J344" s="29">
        <f t="shared" ref="J344" si="233">H344/F344</f>
        <v>0.5</v>
      </c>
    </row>
    <row r="345" spans="1:10" ht="45" customHeight="1">
      <c r="A345" s="5" t="s">
        <v>25</v>
      </c>
      <c r="B345" s="6" t="s">
        <v>98</v>
      </c>
      <c r="C345" s="97">
        <v>901223046</v>
      </c>
      <c r="D345" s="6" t="s">
        <v>208</v>
      </c>
      <c r="E345" s="5" t="s">
        <v>29</v>
      </c>
      <c r="F345" s="87">
        <v>16</v>
      </c>
      <c r="G345" s="87">
        <v>143</v>
      </c>
      <c r="H345" s="87">
        <v>143</v>
      </c>
      <c r="I345" s="20">
        <f t="shared" ref="I345:I347" si="234">G345/F345</f>
        <v>8.9375</v>
      </c>
      <c r="J345" s="29">
        <f t="shared" ref="J345:J347" si="235">H345/F345</f>
        <v>8.9375</v>
      </c>
    </row>
    <row r="346" spans="1:10" ht="45" customHeight="1">
      <c r="A346" s="5" t="s">
        <v>25</v>
      </c>
      <c r="B346" s="6" t="s">
        <v>123</v>
      </c>
      <c r="C346" s="99" t="s">
        <v>352</v>
      </c>
      <c r="D346" s="22" t="s">
        <v>186</v>
      </c>
      <c r="E346" s="5" t="s">
        <v>29</v>
      </c>
      <c r="F346" s="87">
        <v>68</v>
      </c>
      <c r="G346" s="87">
        <v>198</v>
      </c>
      <c r="H346" s="87">
        <v>149</v>
      </c>
      <c r="I346" s="20">
        <f t="shared" si="234"/>
        <v>2.9117647058823528</v>
      </c>
      <c r="J346" s="29">
        <f t="shared" si="235"/>
        <v>2.1911764705882355</v>
      </c>
    </row>
    <row r="347" spans="1:10" ht="45" customHeight="1">
      <c r="A347" s="5" t="s">
        <v>25</v>
      </c>
      <c r="B347" s="6" t="s">
        <v>124</v>
      </c>
      <c r="C347" s="99" t="s">
        <v>353</v>
      </c>
      <c r="D347" s="22" t="s">
        <v>188</v>
      </c>
      <c r="E347" s="5" t="s">
        <v>29</v>
      </c>
      <c r="F347" s="87">
        <v>1</v>
      </c>
      <c r="G347" s="87">
        <v>1</v>
      </c>
      <c r="H347" s="87">
        <v>1</v>
      </c>
      <c r="I347" s="20">
        <f t="shared" si="234"/>
        <v>1</v>
      </c>
      <c r="J347" s="29">
        <f t="shared" si="235"/>
        <v>1</v>
      </c>
    </row>
    <row r="348" spans="1:10" ht="45" customHeight="1">
      <c r="A348" s="5" t="s">
        <v>25</v>
      </c>
      <c r="B348" s="6" t="s">
        <v>127</v>
      </c>
      <c r="C348" s="99" t="s">
        <v>386</v>
      </c>
      <c r="D348" s="95" t="s">
        <v>308</v>
      </c>
      <c r="E348" s="5" t="s">
        <v>29</v>
      </c>
      <c r="F348" s="87">
        <v>0</v>
      </c>
      <c r="G348" s="87">
        <v>0</v>
      </c>
      <c r="H348" s="87">
        <v>0</v>
      </c>
      <c r="I348" s="20" t="e">
        <f t="shared" ref="I348" si="236">G348/F348</f>
        <v>#DIV/0!</v>
      </c>
      <c r="J348" s="29" t="e">
        <f t="shared" ref="J348" si="237">H348/F348</f>
        <v>#DIV/0!</v>
      </c>
    </row>
    <row r="349" spans="1:10" ht="45" customHeight="1">
      <c r="A349" s="1" t="s">
        <v>25</v>
      </c>
      <c r="B349" s="1" t="s">
        <v>31</v>
      </c>
      <c r="C349" s="1"/>
      <c r="D349" s="1" t="s">
        <v>31</v>
      </c>
      <c r="E349" s="1" t="s">
        <v>18</v>
      </c>
      <c r="F349" s="8">
        <f>SUM(F343:F348)</f>
        <v>122</v>
      </c>
      <c r="G349" s="8">
        <f>SUM(G343:G348)</f>
        <v>682</v>
      </c>
      <c r="H349" s="8">
        <f>SUM(H343:H348)</f>
        <v>530</v>
      </c>
      <c r="I349" s="12">
        <f t="shared" si="222"/>
        <v>5.5901639344262293</v>
      </c>
      <c r="J349" s="12">
        <f t="shared" si="223"/>
        <v>4.3442622950819674</v>
      </c>
    </row>
    <row r="350" spans="1:10" ht="45" customHeight="1">
      <c r="A350" s="5" t="s">
        <v>26</v>
      </c>
      <c r="B350" s="6" t="s">
        <v>95</v>
      </c>
      <c r="C350" s="98" t="s">
        <v>338</v>
      </c>
      <c r="D350" s="6" t="s">
        <v>209</v>
      </c>
      <c r="E350" s="5" t="s">
        <v>29</v>
      </c>
      <c r="F350" s="92">
        <v>0</v>
      </c>
      <c r="G350" s="92">
        <v>0</v>
      </c>
      <c r="H350" s="92">
        <v>0</v>
      </c>
      <c r="I350" s="29" t="e">
        <f t="shared" ref="I350:I352" si="238">G350/F350</f>
        <v>#DIV/0!</v>
      </c>
      <c r="J350" s="29" t="e">
        <f t="shared" ref="J350:J352" si="239">H350/F350</f>
        <v>#DIV/0!</v>
      </c>
    </row>
    <row r="351" spans="1:10" ht="45" customHeight="1">
      <c r="A351" s="5" t="s">
        <v>26</v>
      </c>
      <c r="B351" s="6" t="s">
        <v>129</v>
      </c>
      <c r="C351" s="97" t="s">
        <v>346</v>
      </c>
      <c r="D351" s="6" t="s">
        <v>195</v>
      </c>
      <c r="E351" s="5" t="s">
        <v>29</v>
      </c>
      <c r="F351" s="92">
        <v>97</v>
      </c>
      <c r="G351" s="92">
        <v>63</v>
      </c>
      <c r="H351" s="92">
        <v>63</v>
      </c>
      <c r="I351" s="29">
        <f t="shared" ref="I351" si="240">G351/F351</f>
        <v>0.64948453608247425</v>
      </c>
      <c r="J351" s="29">
        <f t="shared" ref="J351" si="241">H351/F351</f>
        <v>0.64948453608247425</v>
      </c>
    </row>
    <row r="352" spans="1:10" ht="45" customHeight="1">
      <c r="A352" s="5" t="s">
        <v>26</v>
      </c>
      <c r="B352" s="6" t="s">
        <v>96</v>
      </c>
      <c r="C352" s="99" t="s">
        <v>349</v>
      </c>
      <c r="D352" s="13" t="s">
        <v>193</v>
      </c>
      <c r="E352" s="80" t="s">
        <v>29</v>
      </c>
      <c r="F352" s="87">
        <v>55</v>
      </c>
      <c r="G352" s="87">
        <v>256</v>
      </c>
      <c r="H352" s="87">
        <v>256</v>
      </c>
      <c r="I352" s="29">
        <f t="shared" si="238"/>
        <v>4.6545454545454543</v>
      </c>
      <c r="J352" s="29">
        <f t="shared" si="239"/>
        <v>4.6545454545454543</v>
      </c>
    </row>
    <row r="353" spans="1:10" ht="45" customHeight="1">
      <c r="A353" s="1" t="s">
        <v>26</v>
      </c>
      <c r="B353" s="1" t="s">
        <v>31</v>
      </c>
      <c r="C353" s="1"/>
      <c r="D353" s="1" t="s">
        <v>31</v>
      </c>
      <c r="E353" s="1" t="s">
        <v>18</v>
      </c>
      <c r="F353" s="8">
        <f>SUM(F350:F352)</f>
        <v>152</v>
      </c>
      <c r="G353" s="8">
        <f>SUM(G350:G352)</f>
        <v>319</v>
      </c>
      <c r="H353" s="8">
        <f>SUM(H350:H352)</f>
        <v>319</v>
      </c>
      <c r="I353" s="12">
        <f t="shared" si="222"/>
        <v>2.0986842105263159</v>
      </c>
      <c r="J353" s="12">
        <f t="shared" si="223"/>
        <v>2.0986842105263159</v>
      </c>
    </row>
    <row r="354" spans="1:10" ht="45" customHeight="1">
      <c r="A354" s="1" t="s">
        <v>27</v>
      </c>
      <c r="B354" s="1" t="s">
        <v>31</v>
      </c>
      <c r="C354" s="1"/>
      <c r="D354" s="1" t="s">
        <v>31</v>
      </c>
      <c r="E354" s="1" t="s">
        <v>29</v>
      </c>
      <c r="F354" s="8">
        <f>SUM(F353,F349,F342,F339,F331,F305,F303,F335)</f>
        <v>1459</v>
      </c>
      <c r="G354" s="8">
        <f>SUM(G353,G349,G342,G339,G331,G305,G303,G335)</f>
        <v>5355.4590277999996</v>
      </c>
      <c r="H354" s="8">
        <f>SUM(H353,H349,H342,H339,H331,H305,H303,H335)</f>
        <v>3863</v>
      </c>
      <c r="I354" s="12">
        <f t="shared" si="222"/>
        <v>3.6706367565455791</v>
      </c>
      <c r="J354" s="12">
        <f t="shared" si="223"/>
        <v>2.6477039067854693</v>
      </c>
    </row>
    <row r="355" spans="1:10" ht="45" customHeight="1">
      <c r="A355" s="5" t="s">
        <v>17</v>
      </c>
      <c r="B355" s="6" t="s">
        <v>235</v>
      </c>
      <c r="C355" s="99" t="s">
        <v>384</v>
      </c>
      <c r="D355" s="6" t="s">
        <v>330</v>
      </c>
      <c r="E355" s="5" t="s">
        <v>13</v>
      </c>
      <c r="F355" s="87">
        <v>4</v>
      </c>
      <c r="G355" s="87">
        <v>42</v>
      </c>
      <c r="H355" s="87">
        <v>42</v>
      </c>
      <c r="I355" s="19">
        <f t="shared" ref="I355" si="242">G355/F355</f>
        <v>10.5</v>
      </c>
      <c r="J355" s="29">
        <f t="shared" ref="J355" si="243">H355/F355</f>
        <v>10.5</v>
      </c>
    </row>
    <row r="356" spans="1:10" ht="45" customHeight="1">
      <c r="A356" s="5" t="s">
        <v>17</v>
      </c>
      <c r="B356" s="6" t="s">
        <v>37</v>
      </c>
      <c r="C356" s="99">
        <v>890905154</v>
      </c>
      <c r="D356" s="6" t="s">
        <v>385</v>
      </c>
      <c r="E356" s="5" t="s">
        <v>13</v>
      </c>
      <c r="F356" s="87">
        <v>85</v>
      </c>
      <c r="G356" s="87">
        <v>518</v>
      </c>
      <c r="H356" s="87">
        <v>307</v>
      </c>
      <c r="I356" s="19">
        <f t="shared" ref="I356" si="244">G356/F356</f>
        <v>6.0941176470588232</v>
      </c>
      <c r="J356" s="29">
        <f t="shared" ref="J356" si="245">H356/F356</f>
        <v>3.611764705882353</v>
      </c>
    </row>
    <row r="357" spans="1:10" ht="45" customHeight="1">
      <c r="A357" s="1" t="s">
        <v>17</v>
      </c>
      <c r="B357" s="1" t="s">
        <v>31</v>
      </c>
      <c r="C357" s="1"/>
      <c r="D357" s="1" t="s">
        <v>31</v>
      </c>
      <c r="E357" s="1" t="s">
        <v>18</v>
      </c>
      <c r="F357" s="8">
        <f>SUM(F355:F356)</f>
        <v>89</v>
      </c>
      <c r="G357" s="8">
        <f>SUM(G355:G356)</f>
        <v>560</v>
      </c>
      <c r="H357" s="8">
        <f>SUM(H355:H356)</f>
        <v>349</v>
      </c>
      <c r="I357" s="12">
        <f t="shared" si="222"/>
        <v>6.2921348314606744</v>
      </c>
      <c r="J357" s="12">
        <f t="shared" si="223"/>
        <v>3.9213483146067416</v>
      </c>
    </row>
    <row r="358" spans="1:10" ht="45" customHeight="1">
      <c r="A358" s="5" t="s">
        <v>20</v>
      </c>
      <c r="B358" s="24" t="s">
        <v>131</v>
      </c>
      <c r="C358" s="25">
        <v>50420547801</v>
      </c>
      <c r="D358" s="24" t="s">
        <v>199</v>
      </c>
      <c r="E358" s="26" t="s">
        <v>13</v>
      </c>
      <c r="F358" s="16"/>
      <c r="G358" s="16"/>
      <c r="H358" s="16"/>
      <c r="I358" s="29" t="e">
        <f t="shared" si="222"/>
        <v>#DIV/0!</v>
      </c>
      <c r="J358" s="29" t="e">
        <f t="shared" si="223"/>
        <v>#DIV/0!</v>
      </c>
    </row>
    <row r="359" spans="1:10" ht="45" customHeight="1">
      <c r="A359" s="1" t="s">
        <v>20</v>
      </c>
      <c r="B359" s="1" t="s">
        <v>104</v>
      </c>
      <c r="C359" s="1"/>
      <c r="D359" s="1" t="s">
        <v>31</v>
      </c>
      <c r="E359" s="1" t="s">
        <v>31</v>
      </c>
      <c r="F359" s="12">
        <f>SUM(F358)</f>
        <v>0</v>
      </c>
      <c r="G359" s="12">
        <f t="shared" ref="G359:H359" si="246">SUM(G358)</f>
        <v>0</v>
      </c>
      <c r="H359" s="12">
        <f t="shared" si="246"/>
        <v>0</v>
      </c>
      <c r="I359" s="12" t="e">
        <f t="shared" ref="I359" si="247">G359/F359</f>
        <v>#DIV/0!</v>
      </c>
      <c r="J359" s="12" t="e">
        <f t="shared" ref="J359" si="248">H359/F359</f>
        <v>#DIV/0!</v>
      </c>
    </row>
    <row r="360" spans="1:10" ht="45" customHeight="1">
      <c r="A360" s="5" t="s">
        <v>19</v>
      </c>
      <c r="B360" s="55" t="s">
        <v>110</v>
      </c>
      <c r="C360" s="99" t="s">
        <v>365</v>
      </c>
      <c r="D360" s="55" t="s">
        <v>323</v>
      </c>
      <c r="E360" s="58" t="s">
        <v>13</v>
      </c>
      <c r="F360" s="87">
        <v>4</v>
      </c>
      <c r="G360" s="87">
        <v>0</v>
      </c>
      <c r="H360" s="87"/>
      <c r="I360" s="19">
        <f t="shared" si="222"/>
        <v>0</v>
      </c>
      <c r="J360" s="6">
        <f t="shared" si="223"/>
        <v>0</v>
      </c>
    </row>
    <row r="361" spans="1:10" ht="45" customHeight="1">
      <c r="A361" s="5" t="s">
        <v>19</v>
      </c>
      <c r="B361" s="55" t="s">
        <v>110</v>
      </c>
      <c r="C361" s="99" t="s">
        <v>366</v>
      </c>
      <c r="D361" s="55" t="s">
        <v>200</v>
      </c>
      <c r="E361" s="58" t="s">
        <v>13</v>
      </c>
      <c r="F361" s="87">
        <v>9</v>
      </c>
      <c r="G361" s="87">
        <v>45</v>
      </c>
      <c r="H361" s="87">
        <v>0</v>
      </c>
      <c r="I361" s="17">
        <f t="shared" ref="I361" si="249">G361/F361</f>
        <v>5</v>
      </c>
      <c r="J361" s="17">
        <f t="shared" ref="J361" si="250">H361/F361</f>
        <v>0</v>
      </c>
    </row>
    <row r="362" spans="1:10" ht="45" customHeight="1">
      <c r="A362" s="5" t="s">
        <v>19</v>
      </c>
      <c r="B362" s="55" t="s">
        <v>110</v>
      </c>
      <c r="C362" s="99" t="s">
        <v>367</v>
      </c>
      <c r="D362" s="55" t="s">
        <v>368</v>
      </c>
      <c r="E362" s="58" t="s">
        <v>13</v>
      </c>
      <c r="F362" s="87">
        <v>35</v>
      </c>
      <c r="G362" s="87">
        <v>344</v>
      </c>
      <c r="H362" s="87">
        <v>0</v>
      </c>
      <c r="I362" s="17">
        <f t="shared" si="222"/>
        <v>9.8285714285714292</v>
      </c>
      <c r="J362" s="17">
        <f t="shared" si="223"/>
        <v>0</v>
      </c>
    </row>
    <row r="363" spans="1:10" ht="45" customHeight="1">
      <c r="A363" s="5" t="s">
        <v>19</v>
      </c>
      <c r="B363" s="55" t="s">
        <v>110</v>
      </c>
      <c r="C363" s="99" t="s">
        <v>369</v>
      </c>
      <c r="D363" s="55" t="s">
        <v>370</v>
      </c>
      <c r="E363" s="58" t="s">
        <v>13</v>
      </c>
      <c r="F363" s="100">
        <v>4</v>
      </c>
      <c r="G363" s="101">
        <v>42</v>
      </c>
      <c r="H363" s="100"/>
      <c r="I363" s="17">
        <f t="shared" ref="I363" si="251">G363/F363</f>
        <v>10.5</v>
      </c>
      <c r="J363" s="17">
        <f t="shared" ref="J363" si="252">H363/F363</f>
        <v>0</v>
      </c>
    </row>
    <row r="364" spans="1:10" ht="45" customHeight="1">
      <c r="A364" s="5" t="s">
        <v>19</v>
      </c>
      <c r="B364" s="55" t="s">
        <v>49</v>
      </c>
      <c r="C364" s="98" t="s">
        <v>371</v>
      </c>
      <c r="D364" s="55" t="s">
        <v>156</v>
      </c>
      <c r="E364" s="58" t="s">
        <v>13</v>
      </c>
      <c r="F364" s="87">
        <v>0</v>
      </c>
      <c r="G364" s="87">
        <v>0</v>
      </c>
      <c r="H364" s="87">
        <v>0</v>
      </c>
      <c r="I364" s="17" t="e">
        <f t="shared" ref="I364" si="253">G364/F364</f>
        <v>#DIV/0!</v>
      </c>
      <c r="J364" s="17" t="e">
        <f t="shared" ref="J364" si="254">H364/F364</f>
        <v>#DIV/0!</v>
      </c>
    </row>
    <row r="365" spans="1:10" ht="45" customHeight="1">
      <c r="A365" s="5" t="s">
        <v>19</v>
      </c>
      <c r="B365" s="55" t="s">
        <v>50</v>
      </c>
      <c r="C365" s="99" t="s">
        <v>372</v>
      </c>
      <c r="D365" s="52" t="s">
        <v>326</v>
      </c>
      <c r="E365" s="58" t="s">
        <v>13</v>
      </c>
      <c r="F365" s="87">
        <v>6</v>
      </c>
      <c r="G365" s="87">
        <v>21</v>
      </c>
      <c r="H365" s="87">
        <v>0</v>
      </c>
      <c r="I365" s="17">
        <f t="shared" si="222"/>
        <v>3.5</v>
      </c>
      <c r="J365" s="17">
        <f t="shared" si="223"/>
        <v>0</v>
      </c>
    </row>
    <row r="366" spans="1:10" ht="45" customHeight="1">
      <c r="A366" s="10" t="s">
        <v>19</v>
      </c>
      <c r="B366" s="53" t="s">
        <v>51</v>
      </c>
      <c r="C366" s="99" t="s">
        <v>373</v>
      </c>
      <c r="D366" s="41" t="s">
        <v>158</v>
      </c>
      <c r="E366" s="48" t="s">
        <v>13</v>
      </c>
      <c r="F366" s="87">
        <v>8</v>
      </c>
      <c r="G366" s="87">
        <v>63</v>
      </c>
      <c r="H366" s="87">
        <v>8</v>
      </c>
      <c r="I366" s="18">
        <f t="shared" si="222"/>
        <v>7.875</v>
      </c>
      <c r="J366" s="18">
        <f t="shared" si="223"/>
        <v>1</v>
      </c>
    </row>
    <row r="367" spans="1:10" ht="45" customHeight="1">
      <c r="A367" s="10" t="s">
        <v>19</v>
      </c>
      <c r="B367" s="53" t="s">
        <v>105</v>
      </c>
      <c r="C367" s="98" t="s">
        <v>374</v>
      </c>
      <c r="D367" s="52" t="s">
        <v>248</v>
      </c>
      <c r="E367" s="48" t="s">
        <v>13</v>
      </c>
      <c r="F367" s="87">
        <v>5</v>
      </c>
      <c r="G367" s="87">
        <v>7</v>
      </c>
      <c r="H367" s="88">
        <v>7</v>
      </c>
      <c r="I367" s="15">
        <f t="shared" si="222"/>
        <v>1.4</v>
      </c>
      <c r="J367" s="22">
        <f t="shared" si="223"/>
        <v>1.4</v>
      </c>
    </row>
    <row r="368" spans="1:10" ht="45" customHeight="1">
      <c r="A368" s="10" t="s">
        <v>19</v>
      </c>
      <c r="B368" s="53" t="s">
        <v>53</v>
      </c>
      <c r="C368" s="99" t="s">
        <v>375</v>
      </c>
      <c r="D368" s="53" t="s">
        <v>334</v>
      </c>
      <c r="E368" s="48" t="s">
        <v>13</v>
      </c>
      <c r="F368" s="87">
        <v>12</v>
      </c>
      <c r="G368" s="87">
        <v>126.88541669999999</v>
      </c>
      <c r="H368" s="87">
        <v>0</v>
      </c>
      <c r="I368" s="15">
        <f t="shared" si="222"/>
        <v>10.573784724999999</v>
      </c>
      <c r="J368" s="22">
        <f t="shared" si="223"/>
        <v>0</v>
      </c>
    </row>
    <row r="369" spans="1:10" ht="45" customHeight="1">
      <c r="A369" s="10" t="s">
        <v>19</v>
      </c>
      <c r="B369" s="55" t="s">
        <v>106</v>
      </c>
      <c r="C369" s="98" t="s">
        <v>376</v>
      </c>
      <c r="D369" s="55" t="s">
        <v>272</v>
      </c>
      <c r="E369" s="58" t="s">
        <v>13</v>
      </c>
      <c r="F369" s="87">
        <v>15</v>
      </c>
      <c r="G369" s="87">
        <v>51</v>
      </c>
      <c r="H369" s="87">
        <v>60</v>
      </c>
      <c r="I369" s="15">
        <f t="shared" si="222"/>
        <v>3.4</v>
      </c>
      <c r="J369" s="22">
        <f t="shared" si="223"/>
        <v>4</v>
      </c>
    </row>
    <row r="370" spans="1:10" ht="45" customHeight="1">
      <c r="A370" s="10" t="s">
        <v>19</v>
      </c>
      <c r="B370" s="41" t="s">
        <v>57</v>
      </c>
      <c r="C370" s="102" t="s">
        <v>377</v>
      </c>
      <c r="D370" s="41" t="s">
        <v>254</v>
      </c>
      <c r="E370" s="48" t="s">
        <v>13</v>
      </c>
      <c r="F370" s="87">
        <v>216</v>
      </c>
      <c r="G370" s="87">
        <v>1374</v>
      </c>
      <c r="H370" s="87">
        <v>992</v>
      </c>
      <c r="I370" s="15">
        <f t="shared" si="222"/>
        <v>6.3611111111111107</v>
      </c>
      <c r="J370" s="22">
        <f t="shared" si="223"/>
        <v>4.5925925925925926</v>
      </c>
    </row>
    <row r="371" spans="1:10" ht="45" customHeight="1">
      <c r="A371" s="10" t="s">
        <v>19</v>
      </c>
      <c r="B371" s="53" t="s">
        <v>213</v>
      </c>
      <c r="C371" s="99" t="s">
        <v>378</v>
      </c>
      <c r="D371" s="53" t="s">
        <v>261</v>
      </c>
      <c r="E371" s="48" t="s">
        <v>13</v>
      </c>
      <c r="F371" s="87">
        <v>2</v>
      </c>
      <c r="G371" s="87">
        <v>17</v>
      </c>
      <c r="H371" s="87">
        <v>11</v>
      </c>
      <c r="I371" s="15">
        <f t="shared" si="222"/>
        <v>8.5</v>
      </c>
      <c r="J371" s="22">
        <f t="shared" si="223"/>
        <v>5.5</v>
      </c>
    </row>
    <row r="372" spans="1:10" ht="45" customHeight="1">
      <c r="A372" s="10" t="s">
        <v>19</v>
      </c>
      <c r="B372" s="53" t="s">
        <v>240</v>
      </c>
      <c r="C372" s="98" t="s">
        <v>379</v>
      </c>
      <c r="D372" s="52" t="s">
        <v>266</v>
      </c>
      <c r="E372" s="50" t="s">
        <v>13</v>
      </c>
      <c r="F372" s="87">
        <v>0</v>
      </c>
      <c r="G372" s="87">
        <v>0</v>
      </c>
      <c r="H372" s="87">
        <v>0</v>
      </c>
      <c r="I372" s="18" t="e">
        <f t="shared" ref="I372:I377" si="255">G372/F372</f>
        <v>#DIV/0!</v>
      </c>
      <c r="J372" s="18" t="e">
        <f t="shared" ref="J372:J377" si="256">H372/F372</f>
        <v>#DIV/0!</v>
      </c>
    </row>
    <row r="373" spans="1:10" ht="45" customHeight="1">
      <c r="A373" s="10" t="s">
        <v>19</v>
      </c>
      <c r="B373" s="53" t="s">
        <v>63</v>
      </c>
      <c r="C373" s="99" t="s">
        <v>380</v>
      </c>
      <c r="D373" s="53" t="s">
        <v>202</v>
      </c>
      <c r="E373" s="48" t="s">
        <v>13</v>
      </c>
      <c r="F373" s="87">
        <v>0</v>
      </c>
      <c r="G373" s="87">
        <v>0</v>
      </c>
      <c r="H373" s="87">
        <v>0</v>
      </c>
      <c r="I373" s="18" t="e">
        <f t="shared" si="255"/>
        <v>#DIV/0!</v>
      </c>
      <c r="J373" s="18" t="e">
        <f t="shared" si="256"/>
        <v>#DIV/0!</v>
      </c>
    </row>
    <row r="374" spans="1:10" ht="45" customHeight="1">
      <c r="A374" s="10" t="s">
        <v>19</v>
      </c>
      <c r="B374" s="53" t="s">
        <v>63</v>
      </c>
      <c r="C374" s="99" t="s">
        <v>381</v>
      </c>
      <c r="D374" s="53" t="s">
        <v>335</v>
      </c>
      <c r="E374" s="48" t="s">
        <v>13</v>
      </c>
      <c r="F374" s="87">
        <v>11</v>
      </c>
      <c r="G374" s="87">
        <v>73</v>
      </c>
      <c r="H374" s="87">
        <v>3</v>
      </c>
      <c r="I374" s="18">
        <f t="shared" si="255"/>
        <v>6.6363636363636367</v>
      </c>
      <c r="J374" s="18">
        <f t="shared" si="256"/>
        <v>0.27272727272727271</v>
      </c>
    </row>
    <row r="375" spans="1:10" ht="45" customHeight="1">
      <c r="A375" s="10" t="s">
        <v>19</v>
      </c>
      <c r="B375" s="6" t="s">
        <v>68</v>
      </c>
      <c r="C375" s="103">
        <v>899999147</v>
      </c>
      <c r="D375" s="46" t="s">
        <v>274</v>
      </c>
      <c r="E375" s="48" t="s">
        <v>13</v>
      </c>
      <c r="F375" s="87">
        <v>1</v>
      </c>
      <c r="G375" s="87">
        <v>1</v>
      </c>
      <c r="H375" s="87">
        <v>0</v>
      </c>
      <c r="I375" s="18">
        <f t="shared" si="255"/>
        <v>1</v>
      </c>
      <c r="J375" s="18">
        <f t="shared" si="256"/>
        <v>0</v>
      </c>
    </row>
    <row r="376" spans="1:10" ht="45" customHeight="1">
      <c r="A376" s="10" t="s">
        <v>19</v>
      </c>
      <c r="B376" s="6" t="s">
        <v>69</v>
      </c>
      <c r="C376" s="99" t="s">
        <v>382</v>
      </c>
      <c r="D376" s="56" t="s">
        <v>320</v>
      </c>
      <c r="E376" s="48" t="s">
        <v>13</v>
      </c>
      <c r="F376" s="87">
        <v>1</v>
      </c>
      <c r="G376" s="87">
        <v>7</v>
      </c>
      <c r="H376" s="87">
        <v>7</v>
      </c>
      <c r="I376" s="29">
        <f t="shared" si="255"/>
        <v>7</v>
      </c>
      <c r="J376" s="29">
        <f t="shared" si="256"/>
        <v>7</v>
      </c>
    </row>
    <row r="377" spans="1:10" ht="45" customHeight="1">
      <c r="A377" s="10" t="s">
        <v>20</v>
      </c>
      <c r="B377" s="41" t="s">
        <v>113</v>
      </c>
      <c r="C377" s="98" t="s">
        <v>383</v>
      </c>
      <c r="D377" s="66" t="s">
        <v>336</v>
      </c>
      <c r="E377" s="48" t="s">
        <v>13</v>
      </c>
      <c r="F377" s="87">
        <v>1</v>
      </c>
      <c r="G377" s="87">
        <v>1</v>
      </c>
      <c r="H377" s="87">
        <v>5</v>
      </c>
      <c r="I377" s="19">
        <f t="shared" si="255"/>
        <v>1</v>
      </c>
      <c r="J377" s="29">
        <f t="shared" si="256"/>
        <v>5</v>
      </c>
    </row>
    <row r="378" spans="1:10" ht="45" customHeight="1">
      <c r="A378" s="1" t="s">
        <v>22</v>
      </c>
      <c r="B378" s="1" t="s">
        <v>31</v>
      </c>
      <c r="C378" s="1"/>
      <c r="D378" s="1" t="s">
        <v>31</v>
      </c>
      <c r="E378" s="1" t="s">
        <v>18</v>
      </c>
      <c r="F378" s="8">
        <f>SUM(F360:F377)</f>
        <v>330</v>
      </c>
      <c r="G378" s="8">
        <f>SUM(G360:G377)</f>
        <v>2172.8854167</v>
      </c>
      <c r="H378" s="8">
        <f>SUM(H360:H377)</f>
        <v>1093</v>
      </c>
      <c r="I378" s="12">
        <f t="shared" ref="I378:I402" si="257">G378/F378</f>
        <v>6.5845012627272723</v>
      </c>
      <c r="J378" s="12">
        <f t="shared" ref="J378:J402" si="258">H378/F378</f>
        <v>3.312121212121212</v>
      </c>
    </row>
    <row r="379" spans="1:10" ht="45" customHeight="1">
      <c r="A379" s="10" t="s">
        <v>22</v>
      </c>
      <c r="B379" s="6" t="s">
        <v>71</v>
      </c>
      <c r="C379" s="99" t="s">
        <v>362</v>
      </c>
      <c r="D379" s="6" t="s">
        <v>169</v>
      </c>
      <c r="E379" s="5" t="s">
        <v>13</v>
      </c>
      <c r="F379" s="87">
        <v>6</v>
      </c>
      <c r="G379" s="87">
        <v>27</v>
      </c>
      <c r="H379" s="87"/>
      <c r="I379" s="23">
        <f t="shared" ref="I379:I381" si="259">G379/F379</f>
        <v>4.5</v>
      </c>
      <c r="J379" s="22">
        <f t="shared" ref="J379:J381" si="260">H379/F379</f>
        <v>0</v>
      </c>
    </row>
    <row r="380" spans="1:10" ht="45" customHeight="1">
      <c r="A380" s="10" t="s">
        <v>22</v>
      </c>
      <c r="B380" s="6" t="s">
        <v>72</v>
      </c>
      <c r="C380" s="99" t="s">
        <v>363</v>
      </c>
      <c r="D380" s="6" t="s">
        <v>170</v>
      </c>
      <c r="E380" s="5" t="s">
        <v>13</v>
      </c>
      <c r="F380" s="87">
        <v>7</v>
      </c>
      <c r="G380" s="87">
        <v>38</v>
      </c>
      <c r="H380" s="87"/>
      <c r="I380" s="23">
        <f t="shared" ref="I380" si="261">G380/F380</f>
        <v>5.4285714285714288</v>
      </c>
      <c r="J380" s="22">
        <f t="shared" ref="J380" si="262">H380/F380</f>
        <v>0</v>
      </c>
    </row>
    <row r="381" spans="1:10" ht="45" customHeight="1">
      <c r="A381" s="10" t="s">
        <v>22</v>
      </c>
      <c r="B381" s="6" t="s">
        <v>74</v>
      </c>
      <c r="C381" s="99" t="s">
        <v>364</v>
      </c>
      <c r="D381" s="6" t="s">
        <v>171</v>
      </c>
      <c r="E381" s="5" t="s">
        <v>13</v>
      </c>
      <c r="F381" s="87">
        <v>196</v>
      </c>
      <c r="G381" s="87">
        <v>655</v>
      </c>
      <c r="H381" s="87">
        <v>655</v>
      </c>
      <c r="I381" s="23">
        <f t="shared" si="259"/>
        <v>3.3418367346938775</v>
      </c>
      <c r="J381" s="22">
        <f t="shared" si="260"/>
        <v>3.3418367346938775</v>
      </c>
    </row>
    <row r="382" spans="1:10" ht="45" customHeight="1">
      <c r="A382" s="1" t="s">
        <v>22</v>
      </c>
      <c r="B382" s="1" t="s">
        <v>31</v>
      </c>
      <c r="C382" s="1"/>
      <c r="D382" s="1" t="s">
        <v>31</v>
      </c>
      <c r="E382" s="1" t="s">
        <v>18</v>
      </c>
      <c r="F382" s="8">
        <f>SUM(F379:F381)</f>
        <v>209</v>
      </c>
      <c r="G382" s="8">
        <f>SUM(G379:G381)</f>
        <v>720</v>
      </c>
      <c r="H382" s="8">
        <f>SUM(H379:H381)</f>
        <v>655</v>
      </c>
      <c r="I382" s="12">
        <f t="shared" ref="I382" si="263">G382/F382</f>
        <v>3.4449760765550241</v>
      </c>
      <c r="J382" s="12">
        <f t="shared" ref="J382" si="264">H382/F382</f>
        <v>3.1339712918660285</v>
      </c>
    </row>
    <row r="383" spans="1:10" ht="45" customHeight="1">
      <c r="A383" s="5" t="s">
        <v>23</v>
      </c>
      <c r="B383" s="6" t="s">
        <v>79</v>
      </c>
      <c r="C383" s="99" t="s">
        <v>358</v>
      </c>
      <c r="D383" s="6" t="s">
        <v>204</v>
      </c>
      <c r="E383" s="5" t="s">
        <v>13</v>
      </c>
      <c r="F383" s="87">
        <v>293</v>
      </c>
      <c r="G383" s="87">
        <v>1280</v>
      </c>
      <c r="H383" s="87">
        <v>157</v>
      </c>
      <c r="I383" s="15">
        <f t="shared" si="257"/>
        <v>4.3686006825938568</v>
      </c>
      <c r="J383" s="22">
        <f t="shared" si="258"/>
        <v>0.53583617747440271</v>
      </c>
    </row>
    <row r="384" spans="1:10" ht="45" customHeight="1">
      <c r="A384" s="5" t="s">
        <v>23</v>
      </c>
      <c r="B384" s="6" t="s">
        <v>97</v>
      </c>
      <c r="C384" s="99" t="s">
        <v>359</v>
      </c>
      <c r="D384" s="6" t="s">
        <v>231</v>
      </c>
      <c r="E384" s="5" t="s">
        <v>13</v>
      </c>
      <c r="F384" s="89">
        <v>0</v>
      </c>
      <c r="G384" s="89">
        <v>0</v>
      </c>
      <c r="H384" s="89">
        <v>0</v>
      </c>
      <c r="I384" s="15" t="e">
        <f t="shared" ref="I384" si="265">G384/F384</f>
        <v>#DIV/0!</v>
      </c>
      <c r="J384" s="22" t="e">
        <f t="shared" ref="J384" si="266">H384/F384</f>
        <v>#DIV/0!</v>
      </c>
    </row>
    <row r="385" spans="1:10" ht="45" customHeight="1">
      <c r="A385" s="5" t="s">
        <v>23</v>
      </c>
      <c r="B385" s="6" t="s">
        <v>97</v>
      </c>
      <c r="C385" s="99" t="s">
        <v>360</v>
      </c>
      <c r="D385" s="6" t="s">
        <v>357</v>
      </c>
      <c r="E385" s="5" t="s">
        <v>13</v>
      </c>
      <c r="F385" s="90">
        <v>50</v>
      </c>
      <c r="G385" s="90">
        <v>422</v>
      </c>
      <c r="H385" s="87"/>
      <c r="I385" s="15">
        <f t="shared" ref="I385" si="267">G385/F385</f>
        <v>8.44</v>
      </c>
      <c r="J385" s="22">
        <f t="shared" ref="J385" si="268">H385/F385</f>
        <v>0</v>
      </c>
    </row>
    <row r="386" spans="1:10" ht="45" customHeight="1">
      <c r="A386" s="5" t="s">
        <v>23</v>
      </c>
      <c r="B386" s="6" t="s">
        <v>118</v>
      </c>
      <c r="C386" s="99" t="s">
        <v>361</v>
      </c>
      <c r="D386" s="6" t="s">
        <v>180</v>
      </c>
      <c r="E386" s="5" t="s">
        <v>13</v>
      </c>
      <c r="F386" s="87">
        <v>11</v>
      </c>
      <c r="G386" s="87">
        <v>78</v>
      </c>
      <c r="H386" s="87">
        <v>19</v>
      </c>
      <c r="I386" s="15">
        <f t="shared" ref="I386" si="269">G386/F386</f>
        <v>7.0909090909090908</v>
      </c>
      <c r="J386" s="22">
        <f t="shared" ref="J386" si="270">H386/F386</f>
        <v>1.7272727272727273</v>
      </c>
    </row>
    <row r="387" spans="1:10" ht="45" customHeight="1">
      <c r="A387" s="1" t="s">
        <v>23</v>
      </c>
      <c r="B387" s="1" t="s">
        <v>31</v>
      </c>
      <c r="C387" s="1"/>
      <c r="D387" s="1" t="s">
        <v>31</v>
      </c>
      <c r="E387" s="1" t="s">
        <v>18</v>
      </c>
      <c r="F387" s="8">
        <f>SUM(F383:F386)</f>
        <v>354</v>
      </c>
      <c r="G387" s="8">
        <f>SUM(G383:G386)</f>
        <v>1780</v>
      </c>
      <c r="H387" s="8">
        <f>SUM(H383:H386)</f>
        <v>176</v>
      </c>
      <c r="I387" s="12">
        <f t="shared" si="257"/>
        <v>5.0282485875706211</v>
      </c>
      <c r="J387" s="12">
        <f t="shared" si="258"/>
        <v>0.49717514124293788</v>
      </c>
    </row>
    <row r="388" spans="1:10" ht="45" customHeight="1">
      <c r="A388" s="5" t="s">
        <v>24</v>
      </c>
      <c r="B388" s="41" t="s">
        <v>82</v>
      </c>
      <c r="C388" s="99" t="s">
        <v>354</v>
      </c>
      <c r="D388" s="24" t="s">
        <v>356</v>
      </c>
      <c r="E388" s="47" t="s">
        <v>13</v>
      </c>
      <c r="F388" s="87">
        <v>3</v>
      </c>
      <c r="G388" s="87"/>
      <c r="H388" s="87"/>
      <c r="I388" s="22">
        <f t="shared" ref="I388" si="271">G388/F388</f>
        <v>0</v>
      </c>
      <c r="J388" s="22">
        <f t="shared" ref="J388" si="272">H388/F388</f>
        <v>0</v>
      </c>
    </row>
    <row r="389" spans="1:10" ht="45" customHeight="1">
      <c r="A389" s="5" t="s">
        <v>24</v>
      </c>
      <c r="B389" s="41" t="s">
        <v>119</v>
      </c>
      <c r="C389" s="99" t="s">
        <v>355</v>
      </c>
      <c r="D389" s="24" t="s">
        <v>228</v>
      </c>
      <c r="E389" s="47" t="s">
        <v>13</v>
      </c>
      <c r="F389" s="87">
        <v>302</v>
      </c>
      <c r="G389" s="87">
        <v>2049</v>
      </c>
      <c r="H389" s="87">
        <v>875</v>
      </c>
      <c r="I389" s="22">
        <f t="shared" ref="I389" si="273">G389/F389</f>
        <v>6.7847682119205297</v>
      </c>
      <c r="J389" s="22">
        <f t="shared" ref="J389" si="274">H389/F389</f>
        <v>2.8973509933774833</v>
      </c>
    </row>
    <row r="390" spans="1:10" ht="45" customHeight="1">
      <c r="A390" s="1" t="s">
        <v>24</v>
      </c>
      <c r="B390" s="1" t="s">
        <v>31</v>
      </c>
      <c r="C390" s="1"/>
      <c r="D390" s="1" t="s">
        <v>31</v>
      </c>
      <c r="E390" s="1" t="s">
        <v>18</v>
      </c>
      <c r="F390" s="8">
        <f>SUM(F388:F389)</f>
        <v>305</v>
      </c>
      <c r="G390" s="8">
        <f>SUM(G388:G389)</f>
        <v>2049</v>
      </c>
      <c r="H390" s="8">
        <f>SUM(H388:H389)</f>
        <v>875</v>
      </c>
      <c r="I390" s="12">
        <f t="shared" si="257"/>
        <v>6.7180327868852459</v>
      </c>
      <c r="J390" s="12">
        <f t="shared" si="258"/>
        <v>2.8688524590163933</v>
      </c>
    </row>
    <row r="391" spans="1:10" ht="45" customHeight="1">
      <c r="A391" s="5" t="s">
        <v>25</v>
      </c>
      <c r="B391" s="6" t="s">
        <v>87</v>
      </c>
      <c r="C391" s="99" t="s">
        <v>350</v>
      </c>
      <c r="D391" s="6" t="s">
        <v>184</v>
      </c>
      <c r="E391" s="5" t="s">
        <v>13</v>
      </c>
      <c r="F391" s="87">
        <v>10</v>
      </c>
      <c r="G391" s="87">
        <v>21</v>
      </c>
      <c r="H391" s="87">
        <v>21</v>
      </c>
      <c r="I391" s="29">
        <f t="shared" si="257"/>
        <v>2.1</v>
      </c>
      <c r="J391" s="29">
        <f t="shared" si="258"/>
        <v>2.1</v>
      </c>
    </row>
    <row r="392" spans="1:10" ht="45" customHeight="1">
      <c r="A392" s="5" t="s">
        <v>25</v>
      </c>
      <c r="B392" s="6" t="s">
        <v>122</v>
      </c>
      <c r="C392" s="99" t="s">
        <v>351</v>
      </c>
      <c r="D392" s="6" t="s">
        <v>185</v>
      </c>
      <c r="E392" s="5" t="s">
        <v>13</v>
      </c>
      <c r="F392" s="87">
        <v>4</v>
      </c>
      <c r="G392" s="87">
        <v>29</v>
      </c>
      <c r="H392" s="87">
        <v>6</v>
      </c>
      <c r="I392" s="29">
        <f t="shared" si="257"/>
        <v>7.25</v>
      </c>
      <c r="J392" s="29">
        <f t="shared" si="258"/>
        <v>1.5</v>
      </c>
    </row>
    <row r="393" spans="1:10" ht="45" customHeight="1">
      <c r="A393" s="5" t="s">
        <v>25</v>
      </c>
      <c r="B393" s="6" t="s">
        <v>98</v>
      </c>
      <c r="C393" s="97">
        <v>901223046</v>
      </c>
      <c r="D393" s="45" t="s">
        <v>208</v>
      </c>
      <c r="E393" s="5" t="s">
        <v>13</v>
      </c>
      <c r="F393" s="87">
        <v>3</v>
      </c>
      <c r="G393" s="87">
        <v>19</v>
      </c>
      <c r="H393" s="87">
        <v>19</v>
      </c>
      <c r="I393" s="29">
        <f t="shared" ref="I393" si="275">G393/F393</f>
        <v>6.333333333333333</v>
      </c>
      <c r="J393" s="29">
        <f t="shared" ref="J393" si="276">H393/F393</f>
        <v>6.333333333333333</v>
      </c>
    </row>
    <row r="394" spans="1:10" ht="45" customHeight="1">
      <c r="A394" s="5" t="s">
        <v>25</v>
      </c>
      <c r="B394" s="6" t="s">
        <v>123</v>
      </c>
      <c r="C394" s="99" t="s">
        <v>352</v>
      </c>
      <c r="D394" s="22" t="s">
        <v>186</v>
      </c>
      <c r="E394" s="5" t="s">
        <v>13</v>
      </c>
      <c r="F394" s="87">
        <v>14</v>
      </c>
      <c r="G394" s="87">
        <v>93</v>
      </c>
      <c r="H394" s="87">
        <v>73</v>
      </c>
      <c r="I394" s="29">
        <f t="shared" ref="I394" si="277">G394/F394</f>
        <v>6.6428571428571432</v>
      </c>
      <c r="J394" s="29">
        <f t="shared" ref="J394" si="278">H394/F394</f>
        <v>5.2142857142857144</v>
      </c>
    </row>
    <row r="395" spans="1:10" ht="45" customHeight="1">
      <c r="A395" s="5" t="s">
        <v>25</v>
      </c>
      <c r="B395" s="6" t="s">
        <v>124</v>
      </c>
      <c r="C395" s="99" t="s">
        <v>353</v>
      </c>
      <c r="D395" s="22" t="s">
        <v>188</v>
      </c>
      <c r="E395" s="5" t="s">
        <v>13</v>
      </c>
      <c r="F395" s="87">
        <v>1</v>
      </c>
      <c r="G395" s="87">
        <v>6</v>
      </c>
      <c r="H395" s="87">
        <v>6</v>
      </c>
      <c r="I395" s="29">
        <f t="shared" ref="I395" si="279">G395/F395</f>
        <v>6</v>
      </c>
      <c r="J395" s="29">
        <f t="shared" ref="J395" si="280">H395/F395</f>
        <v>6</v>
      </c>
    </row>
    <row r="396" spans="1:10" ht="45" customHeight="1">
      <c r="A396" s="1" t="s">
        <v>25</v>
      </c>
      <c r="B396" s="1" t="s">
        <v>31</v>
      </c>
      <c r="C396" s="1"/>
      <c r="D396" s="1" t="s">
        <v>31</v>
      </c>
      <c r="E396" s="1" t="s">
        <v>18</v>
      </c>
      <c r="F396" s="8">
        <f>SUM(F391:F395)</f>
        <v>32</v>
      </c>
      <c r="G396" s="8">
        <f>SUM(G391:G395)</f>
        <v>168</v>
      </c>
      <c r="H396" s="8">
        <f>SUM(H391:H395)</f>
        <v>125</v>
      </c>
      <c r="I396" s="12">
        <f t="shared" si="257"/>
        <v>5.25</v>
      </c>
      <c r="J396" s="12">
        <f t="shared" si="258"/>
        <v>3.90625</v>
      </c>
    </row>
    <row r="397" spans="1:10" ht="45" customHeight="1">
      <c r="A397" s="5" t="s">
        <v>26</v>
      </c>
      <c r="B397" s="6" t="s">
        <v>95</v>
      </c>
      <c r="C397" s="98" t="s">
        <v>344</v>
      </c>
      <c r="D397" s="6" t="s">
        <v>210</v>
      </c>
      <c r="E397" s="5" t="s">
        <v>13</v>
      </c>
      <c r="F397" s="87">
        <v>1</v>
      </c>
      <c r="G397" s="87">
        <v>3</v>
      </c>
      <c r="H397" s="87">
        <v>3</v>
      </c>
      <c r="I397" s="29">
        <f t="shared" si="257"/>
        <v>3</v>
      </c>
      <c r="J397" s="29">
        <f t="shared" si="258"/>
        <v>3</v>
      </c>
    </row>
    <row r="398" spans="1:10" ht="45" customHeight="1">
      <c r="A398" s="5" t="s">
        <v>26</v>
      </c>
      <c r="B398" s="6" t="s">
        <v>95</v>
      </c>
      <c r="C398" s="98" t="s">
        <v>345</v>
      </c>
      <c r="D398" s="6" t="s">
        <v>221</v>
      </c>
      <c r="E398" s="5" t="s">
        <v>13</v>
      </c>
      <c r="F398" s="90">
        <v>7</v>
      </c>
      <c r="G398" s="90">
        <v>7</v>
      </c>
      <c r="H398" s="87"/>
      <c r="I398" s="29">
        <f t="shared" si="257"/>
        <v>1</v>
      </c>
      <c r="J398" s="29">
        <f t="shared" si="258"/>
        <v>0</v>
      </c>
    </row>
    <row r="399" spans="1:10" ht="45" customHeight="1">
      <c r="A399" s="5" t="s">
        <v>26</v>
      </c>
      <c r="B399" s="6" t="s">
        <v>95</v>
      </c>
      <c r="C399" s="98" t="s">
        <v>338</v>
      </c>
      <c r="D399" s="6" t="s">
        <v>329</v>
      </c>
      <c r="E399" s="44" t="s">
        <v>13</v>
      </c>
      <c r="F399" s="92">
        <v>0</v>
      </c>
      <c r="G399" s="92">
        <v>0</v>
      </c>
      <c r="H399" s="92">
        <v>0</v>
      </c>
      <c r="I399" s="29" t="e">
        <f t="shared" si="257"/>
        <v>#DIV/0!</v>
      </c>
      <c r="J399" s="29" t="e">
        <f t="shared" si="258"/>
        <v>#DIV/0!</v>
      </c>
    </row>
    <row r="400" spans="1:10" ht="45" customHeight="1">
      <c r="A400" s="5" t="s">
        <v>26</v>
      </c>
      <c r="B400" s="6" t="s">
        <v>95</v>
      </c>
      <c r="C400" s="98" t="s">
        <v>347</v>
      </c>
      <c r="D400" s="6" t="s">
        <v>348</v>
      </c>
      <c r="E400" s="44" t="s">
        <v>13</v>
      </c>
      <c r="F400" s="87">
        <v>0</v>
      </c>
      <c r="G400" s="87">
        <v>0</v>
      </c>
      <c r="H400" s="87">
        <v>0</v>
      </c>
      <c r="I400" s="29" t="e">
        <f t="shared" ref="I400" si="281">G400/F400</f>
        <v>#DIV/0!</v>
      </c>
      <c r="J400" s="29" t="e">
        <f t="shared" ref="J400" si="282">H400/F400</f>
        <v>#DIV/0!</v>
      </c>
    </row>
    <row r="401" spans="1:10" ht="45" customHeight="1">
      <c r="A401" s="5" t="s">
        <v>26</v>
      </c>
      <c r="B401" s="6" t="s">
        <v>129</v>
      </c>
      <c r="C401" s="97" t="s">
        <v>346</v>
      </c>
      <c r="D401" s="6" t="s">
        <v>195</v>
      </c>
      <c r="E401" s="44" t="s">
        <v>13</v>
      </c>
      <c r="F401" s="92">
        <v>8</v>
      </c>
      <c r="G401" s="92">
        <v>4</v>
      </c>
      <c r="H401" s="92">
        <v>4</v>
      </c>
      <c r="I401" s="29">
        <f t="shared" ref="I401" si="283">G401/F401</f>
        <v>0.5</v>
      </c>
      <c r="J401" s="29">
        <f t="shared" ref="J401" si="284">H401/F401</f>
        <v>0.5</v>
      </c>
    </row>
    <row r="402" spans="1:10" ht="45" customHeight="1">
      <c r="A402" s="5" t="s">
        <v>26</v>
      </c>
      <c r="B402" s="6" t="s">
        <v>96</v>
      </c>
      <c r="C402" s="99" t="s">
        <v>349</v>
      </c>
      <c r="D402" s="6" t="s">
        <v>193</v>
      </c>
      <c r="E402" s="5" t="s">
        <v>13</v>
      </c>
      <c r="F402" s="87">
        <v>25</v>
      </c>
      <c r="G402" s="87">
        <v>145</v>
      </c>
      <c r="H402" s="87">
        <v>156</v>
      </c>
      <c r="I402" s="29">
        <f t="shared" si="257"/>
        <v>5.8</v>
      </c>
      <c r="J402" s="29">
        <f t="shared" si="258"/>
        <v>6.24</v>
      </c>
    </row>
    <row r="403" spans="1:10" ht="45" customHeight="1">
      <c r="A403" s="1" t="s">
        <v>26</v>
      </c>
      <c r="B403" s="1" t="s">
        <v>31</v>
      </c>
      <c r="C403" s="1"/>
      <c r="D403" s="1" t="s">
        <v>31</v>
      </c>
      <c r="E403" s="1" t="s">
        <v>18</v>
      </c>
      <c r="F403" s="8">
        <f>SUM(F397:F402)</f>
        <v>41</v>
      </c>
      <c r="G403" s="8">
        <f>SUM(G397:G402)</f>
        <v>159</v>
      </c>
      <c r="H403" s="8">
        <f>SUM(H397:H402)</f>
        <v>163</v>
      </c>
      <c r="I403" s="12">
        <f>G403/F403</f>
        <v>3.8780487804878048</v>
      </c>
      <c r="J403" s="12">
        <f>H403/F403</f>
        <v>3.975609756097561</v>
      </c>
    </row>
    <row r="404" spans="1:10" ht="45" customHeight="1">
      <c r="A404" s="1" t="s">
        <v>27</v>
      </c>
      <c r="B404" s="1" t="s">
        <v>31</v>
      </c>
      <c r="C404" s="1"/>
      <c r="D404" s="1" t="s">
        <v>31</v>
      </c>
      <c r="E404" s="1" t="s">
        <v>13</v>
      </c>
      <c r="F404" s="8">
        <f>SUM(F403,F396,F390,F387,F378,F357,F359,F382)</f>
        <v>1360</v>
      </c>
      <c r="G404" s="8">
        <f>SUM(G403,G396,G390,G387,G378,G357,G359,G382)</f>
        <v>7608.8854167</v>
      </c>
      <c r="H404" s="8">
        <f>SUM(H403,H396,H390,H387,H378,H357,H359,H382)</f>
        <v>3436</v>
      </c>
      <c r="I404" s="12">
        <f>G404/F404</f>
        <v>5.5947686887500003</v>
      </c>
      <c r="J404" s="12">
        <f>H404/F404</f>
        <v>2.526470588235294</v>
      </c>
    </row>
    <row r="405" spans="1:10">
      <c r="D405" s="59" t="s">
        <v>31</v>
      </c>
    </row>
  </sheetData>
  <autoFilter ref="A11:J405">
    <filterColumn colId="0"/>
    <filterColumn colId="1"/>
  </autoFilter>
  <mergeCells count="4">
    <mergeCell ref="A1:J1"/>
    <mergeCell ref="A2:J2"/>
    <mergeCell ref="A3:I3"/>
    <mergeCell ref="A10:J10"/>
  </mergeCells>
  <dataValidations count="2">
    <dataValidation type="list" allowBlank="1" showInputMessage="1" showErrorMessage="1" sqref="A392 A388:A389 A361:A365 A340:A341 A285:A289 A280:A282 A221 A188 A216:A218 A214 A190">
      <formula1>#REF!</formula1>
    </dataValidation>
    <dataValidation type="list" allowBlank="1" showInputMessage="1" showErrorMessage="1" sqref="E139">
      <formula1>INDIRECT(SERVICIO)</formula1>
    </dataValidation>
  </dataValidations>
  <pageMargins left="0.7" right="0.7" top="0.75" bottom="0.75" header="0.3" footer="0.3"/>
  <pageSetup scale="54" orientation="landscape" r:id="rId1"/>
  <rowBreaks count="1" manualBreakCount="1">
    <brk id="38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Fonseca</dc:creator>
  <cp:lastModifiedBy>cindy marlen rodriguez garzon</cp:lastModifiedBy>
  <cp:lastPrinted>2020-11-24T16:17:03Z</cp:lastPrinted>
  <dcterms:created xsi:type="dcterms:W3CDTF">2020-09-24T15:10:44Z</dcterms:created>
  <dcterms:modified xsi:type="dcterms:W3CDTF">2022-10-31T14:19:49Z</dcterms:modified>
</cp:coreProperties>
</file>